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vimagovco-my.sharepoint.com/personal/dvasquezf_invima_gov_co/Documents/Informes presupuesto y financiera/INFORME DE GESTION 2024/informe de gestion 2024/"/>
    </mc:Choice>
  </mc:AlternateContent>
  <xr:revisionPtr revIDLastSave="716" documentId="13_ncr:1_{D808CD58-5DCB-4D4C-AAB2-7230259CDE8D}" xr6:coauthVersionLast="47" xr6:coauthVersionMax="47" xr10:uidLastSave="{EAE59C1F-CA8A-476C-8EAF-8ADBEDAAFAC9}"/>
  <bookViews>
    <workbookView xWindow="-120" yWindow="-120" windowWidth="21840" windowHeight="13020" firstSheet="2" activeTab="2" xr2:uid="{00000000-000D-0000-FFFF-FFFF00000000}"/>
  </bookViews>
  <sheets>
    <sheet name="FEBRERO " sheetId="4" state="hidden" r:id="rId1"/>
    <sheet name="ENERO " sheetId="3" state="hidden" r:id="rId2"/>
    <sheet name="ingresos" sheetId="1" r:id="rId3"/>
  </sheets>
  <externalReferences>
    <externalReference r:id="rId4"/>
    <externalReference r:id="rId5"/>
  </externalReferences>
  <definedNames>
    <definedName name="_xlnm._FilterDatabase" localSheetId="2" hidden="1">ingresos!$A$5:$X$42</definedName>
    <definedName name="_xlnm.Print_Area" localSheetId="2">ingresos!$A$1:$V$42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" i="1" l="1" a="1"/>
  <c r="M6" i="1" s="1"/>
  <c r="U6" i="1" a="1"/>
  <c r="U6" i="1" s="1"/>
  <c r="T6" i="1" a="1"/>
  <c r="T6" i="1" s="1"/>
  <c r="S6" i="1" a="1"/>
  <c r="S6" i="1" s="1"/>
  <c r="R6" i="1" a="1"/>
  <c r="R6" i="1" s="1"/>
  <c r="V10" i="1"/>
  <c r="V39" i="1"/>
  <c r="V40" i="1"/>
  <c r="V41" i="1"/>
  <c r="V42" i="1"/>
  <c r="W9" i="1" l="1"/>
  <c r="V9" i="1"/>
  <c r="V6" i="1"/>
  <c r="V20" i="1"/>
  <c r="V35" i="1"/>
  <c r="V14" i="1"/>
  <c r="V33" i="1"/>
  <c r="V13" i="1"/>
  <c r="V32" i="1"/>
  <c r="V11" i="1"/>
  <c r="V31" i="1"/>
  <c r="V30" i="1"/>
  <c r="V29" i="1"/>
  <c r="V8" i="1"/>
  <c r="V28" i="1"/>
  <c r="V7" i="1"/>
  <c r="V26" i="1"/>
  <c r="V23" i="1"/>
  <c r="V17" i="1"/>
  <c r="V37" i="1"/>
  <c r="V16" i="1"/>
  <c r="V18" i="1"/>
  <c r="V36" i="1"/>
  <c r="V15" i="1"/>
  <c r="A36" i="4"/>
  <c r="A35" i="4"/>
  <c r="A34" i="4"/>
  <c r="A33" i="4"/>
  <c r="A31" i="4"/>
  <c r="A32" i="4"/>
  <c r="A30" i="4" l="1"/>
  <c r="A29" i="4"/>
  <c r="A27" i="4"/>
  <c r="A26" i="4"/>
  <c r="A25" i="4"/>
  <c r="A24" i="4"/>
  <c r="A23" i="4"/>
  <c r="A22" i="4"/>
  <c r="A21" i="4"/>
  <c r="A20" i="4"/>
  <c r="A19" i="4"/>
  <c r="A18" i="4"/>
  <c r="A15" i="4"/>
  <c r="A16" i="4"/>
  <c r="A14" i="4"/>
  <c r="A13" i="4"/>
  <c r="A12" i="4"/>
  <c r="A9" i="4"/>
  <c r="A10" i="4"/>
  <c r="A11" i="4"/>
  <c r="A8" i="4"/>
  <c r="A6" i="4"/>
  <c r="A5" i="4"/>
  <c r="A4" i="4"/>
  <c r="A3" i="4"/>
  <c r="A7" i="4"/>
  <c r="A17" i="4"/>
  <c r="A28" i="4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<sst xmlns="http://schemas.openxmlformats.org/spreadsheetml/2006/main" count="563" uniqueCount="132">
  <si>
    <t>Niv1</t>
  </si>
  <si>
    <t>Niv2</t>
  </si>
  <si>
    <t>Niv3</t>
  </si>
  <si>
    <t>Niv4</t>
  </si>
  <si>
    <t>Num</t>
  </si>
  <si>
    <t>Con</t>
  </si>
  <si>
    <t>Des1</t>
  </si>
  <si>
    <t>Des2</t>
  </si>
  <si>
    <t>Des3</t>
  </si>
  <si>
    <t>Des4</t>
  </si>
  <si>
    <t>Descripción</t>
  </si>
  <si>
    <t>AFORO INICIAL</t>
  </si>
  <si>
    <t>MODIFICACIONES AFORO</t>
  </si>
  <si>
    <t>AFORO VIGENTE</t>
  </si>
  <si>
    <t>RECAUDO EN EFECTIVO MES</t>
  </si>
  <si>
    <t>RECAUDO EN EFECTIVO ACUMULADO</t>
  </si>
  <si>
    <t>DEVOLUCIONES PAGADAS ACUMULADAS</t>
  </si>
  <si>
    <t>RECAUDO EN EFECTIVO ACUMULADO NETO</t>
  </si>
  <si>
    <t>SALDO DE AFORO POR RECAUDAR</t>
  </si>
  <si>
    <t>3</t>
  </si>
  <si>
    <t>RECURSOS PROPIOS DE ESTABLECIMIENTOS PÚBLICOS</t>
  </si>
  <si>
    <t>1</t>
  </si>
  <si>
    <t>01</t>
  </si>
  <si>
    <t>INGRESOS CORRIENTES</t>
  </si>
  <si>
    <t>02</t>
  </si>
  <si>
    <t>INGRESOS NO TRIBUTARIOS</t>
  </si>
  <si>
    <t>2</t>
  </si>
  <si>
    <t>TASAS Y DERECHOS ADMINISTRATIVOS</t>
  </si>
  <si>
    <t>25</t>
  </si>
  <si>
    <t>EXPEDICIÓN DE INFORMACIÓN NO SUJETA A RESERVA LEGAL</t>
  </si>
  <si>
    <t>29</t>
  </si>
  <si>
    <t>EXPEDICIÓN DE REGISTROS SANITARIOS</t>
  </si>
  <si>
    <t>30</t>
  </si>
  <si>
    <t>RENOVACIÓN DE LA CAPACIDAD DE LABORATORIOS</t>
  </si>
  <si>
    <t>31</t>
  </si>
  <si>
    <t>REALIZACIÓN DE EXÁMENES DE LABORATORIO</t>
  </si>
  <si>
    <t>32</t>
  </si>
  <si>
    <t>EXPEDICIÓN DE CERTIFICADOS DE REGISTRO SANITARIO</t>
  </si>
  <si>
    <t>MULTAS, SANCIONES E INTERESES DE MORA</t>
  </si>
  <si>
    <t>MULTAS Y SANCIONES</t>
  </si>
  <si>
    <t>05</t>
  </si>
  <si>
    <t>SANCIONES ADMINISTRATIVAS</t>
  </si>
  <si>
    <t>INTERESES DE MORA</t>
  </si>
  <si>
    <t>5</t>
  </si>
  <si>
    <t>VENTA DE BIENES Y SERVICIOS</t>
  </si>
  <si>
    <t>VENTAS INCIDENTALES DE ESTABLECIMIENTO NO DE MERCADO</t>
  </si>
  <si>
    <t>04</t>
  </si>
  <si>
    <t>PRODUCTOS METÁLICOS, MAQUINARIA Y EQUIPO</t>
  </si>
  <si>
    <t>7</t>
  </si>
  <si>
    <t>EQUIPO Y APARATOS DE RADIO, TELEVISIÓN Y COMUNICACIONES</t>
  </si>
  <si>
    <t>9</t>
  </si>
  <si>
    <t>TARJETAS CON BANDAS MAGNÉTICAS O PLAQUETAS (CHIP)</t>
  </si>
  <si>
    <t>08</t>
  </si>
  <si>
    <t>SERVICIOS PRESTADOS A LAS EMPRESAS Y SERVICIOS DE PRODUCCIÓN</t>
  </si>
  <si>
    <t>OTROS SERVICIOS DE FABRICACIÓN; SERVICIOS DE EDICIÓN, IMPRESIÓN Y REPRODUCCIÓN; SERVICIOS DE RECUPERACIÓN DE MATERIALES</t>
  </si>
  <si>
    <t>SERVICIOS DE EDICIÓN, IMPRESIÓN Y REPRODUCCIÓN</t>
  </si>
  <si>
    <t>RECURSOS DE CAPITAL</t>
  </si>
  <si>
    <t>EXCEDENTES FINANCIEROS</t>
  </si>
  <si>
    <t>RENDIMIENTOS FINANCIEROS</t>
  </si>
  <si>
    <t>RECURSOS DE LA ENTIDAD</t>
  </si>
  <si>
    <t>DEPÓSITOS</t>
  </si>
  <si>
    <t>INTERESES SOBRE DEPÓSITOS EN INSTITUCIONES FINANCIERAS</t>
  </si>
  <si>
    <t>13</t>
  </si>
  <si>
    <t>REINTEGROS Y OTROS RECURSOS NO APROPIADOS</t>
  </si>
  <si>
    <t>REINTEGROS</t>
  </si>
  <si>
    <t>03</t>
  </si>
  <si>
    <t>REINTEGROS GASTOS DE FUNCIONAMIENTO</t>
  </si>
  <si>
    <t>RECURSOS NO APROPIADOS</t>
  </si>
  <si>
    <t>RECUPERACIONES</t>
  </si>
  <si>
    <t>APROVECHAMIENTOS</t>
  </si>
  <si>
    <t>3-1</t>
  </si>
  <si>
    <t>3-1-01</t>
  </si>
  <si>
    <t>3-1-01-1</t>
  </si>
  <si>
    <t>3-1-01-1-02</t>
  </si>
  <si>
    <t>3-1-01-1-02-2</t>
  </si>
  <si>
    <t>3-1-01-1-02-2-29</t>
  </si>
  <si>
    <t>3-1-01-1-02-2-30</t>
  </si>
  <si>
    <t>3-1-01-1-02-2-31</t>
  </si>
  <si>
    <t>3-1-01-1-02-2-32</t>
  </si>
  <si>
    <t>3-1-01-1-02-3</t>
  </si>
  <si>
    <t>3-1-01-1-02-3-01</t>
  </si>
  <si>
    <t>3-1-01-1-02-3-01-05</t>
  </si>
  <si>
    <t>3-1-01-1-02-3-02</t>
  </si>
  <si>
    <t>3-1-01-1-02-5</t>
  </si>
  <si>
    <t>3-1-01-1-02-5-02</t>
  </si>
  <si>
    <t>3-1-01-2</t>
  </si>
  <si>
    <t>3-1-01-2-02</t>
  </si>
  <si>
    <t>3-1-01-2-05</t>
  </si>
  <si>
    <t>3-1-01-2-05-1</t>
  </si>
  <si>
    <t>3-1-01-2-05-1-02</t>
  </si>
  <si>
    <t>3-1-01-2-05-1-02-01</t>
  </si>
  <si>
    <t>Ejecución Presupuestal de Ingresos 2024</t>
  </si>
  <si>
    <t>INSTITUTO NACIONAL DE VIGILANCIA DE MEDICAMENTOS Y ALIMENTOS - INVIMA</t>
  </si>
  <si>
    <t>Vigencia: 01-01-2024 al 31-12-2024</t>
  </si>
  <si>
    <t>Rubro</t>
  </si>
  <si>
    <t xml:space="preserve">PROGRAMACION </t>
  </si>
  <si>
    <t>EJECUCIÓN</t>
  </si>
  <si>
    <t>ENERO</t>
  </si>
  <si>
    <t>FEBRERO</t>
  </si>
  <si>
    <t xml:space="preserve">MARZO </t>
  </si>
  <si>
    <t>ABRIL</t>
  </si>
  <si>
    <t>MAYO</t>
  </si>
  <si>
    <t>JUNIO</t>
  </si>
  <si>
    <t>JULIO</t>
  </si>
  <si>
    <t>AGOSTO</t>
  </si>
  <si>
    <t>SEPTIEMBRE</t>
  </si>
  <si>
    <t>OCTUBRE</t>
  </si>
  <si>
    <t xml:space="preserve">NOVIEMBRE </t>
  </si>
  <si>
    <t>DICIEMBRE</t>
  </si>
  <si>
    <t xml:space="preserve">RECAUDO EN EFECTIVO ACUMULADO </t>
  </si>
  <si>
    <t xml:space="preserve">RECAUDO ACUMULADO EN EFECTIVO NETO </t>
  </si>
  <si>
    <t xml:space="preserve">% EJECUCIÓN </t>
  </si>
  <si>
    <t>3-1-01-1-02-2-25</t>
  </si>
  <si>
    <t>3-1-01-1-02-5-02-04</t>
  </si>
  <si>
    <t>3-1-01-1-02-5-02-04-7-9</t>
  </si>
  <si>
    <t>3-1-01-1-02-5-02-08</t>
  </si>
  <si>
    <t>3-1-01-1-02-5-02-08-9</t>
  </si>
  <si>
    <t>3-1-01-1-02-5-02-08-9-1</t>
  </si>
  <si>
    <t>3-1-01-1-02-6</t>
  </si>
  <si>
    <t>TRANSFERENCIAS CORRIENTES</t>
  </si>
  <si>
    <t>3-1-01-1-02-6-02</t>
  </si>
  <si>
    <t>SENTENCIAS Y CONCILIACIONES</t>
  </si>
  <si>
    <t>3-1-01-1-02-6-05</t>
  </si>
  <si>
    <t>TRANSFERENCIAS DE OTRAS ENTIDADES DEL GOBIERNO GENERAL</t>
  </si>
  <si>
    <t>3-1-01-2-02-1</t>
  </si>
  <si>
    <t>ESTABLECIMIENTOS PÚBLICOS</t>
  </si>
  <si>
    <t>3-1-01-2-13</t>
  </si>
  <si>
    <t>3-1-01-2-13-1</t>
  </si>
  <si>
    <t>3-1-01-2-13-1-01</t>
  </si>
  <si>
    <t>REINTEGROS INCAPACIDADES</t>
  </si>
  <si>
    <t>3-1-01-2-13-2</t>
  </si>
  <si>
    <t>3-1-01-2-13-2-03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</si>
</sst>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_);_(* \(#,##0\);_(* &quot;-&quot;??_);_(@_)"/>
    <numFmt numFmtId="166" formatCode="&quot;$&quot;\ #,##0"/>
    <numFmt numFmtId="167" formatCode="_-* #,##0_-;\-* #,##0_-;_-* &quot;-&quot;??_-;_-@_-"/>
    <numFmt numFmtId="168" formatCode="0.0%"/>
    <numFmt numFmtId="169" formatCode="_-&quot;$&quot;\ * #,##0_-;\-&quot;$&quot;\ * #,##0_-;_-&quot;$&quot;\ * &quot;-&quot;??_-;_-@_-"/>
    <numFmt numFmtId="170" formatCode="_-* #,##0.0_-;\-* #,##0.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7"/>
      <color rgb="FFFFFFFF"/>
      <name val="Arial Narrow"/>
      <family val="2"/>
    </font>
    <font>
      <b/>
      <sz val="7"/>
      <color rgb="FF000000"/>
      <name val="Arial Narrow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D77C2"/>
        <bgColor rgb="FF2D77C2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2D77C2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2D77C2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44" fontId="1" fillId="0" borderId="0" applyFont="0" applyFill="0" applyBorder="0" applyAlignment="0" applyProtection="0"/>
  </cellStyleXfs>
  <cellXfs count="110">
    <xf numFmtId="0" fontId="0" fillId="0" borderId="0" xfId="0"/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0" xfId="1" applyNumberFormat="1" applyFont="1" applyFill="1" applyBorder="1" applyAlignment="1">
      <alignment horizontal="center"/>
    </xf>
    <xf numFmtId="0" fontId="3" fillId="0" borderId="4" xfId="3" applyFont="1" applyBorder="1" applyAlignment="1">
      <alignment vertical="top" wrapText="1"/>
    </xf>
    <xf numFmtId="0" fontId="3" fillId="0" borderId="0" xfId="3" applyFont="1"/>
    <xf numFmtId="0" fontId="6" fillId="0" borderId="0" xfId="3" applyFont="1" applyAlignment="1">
      <alignment vertical="top" wrapText="1" readingOrder="1"/>
    </xf>
    <xf numFmtId="0" fontId="5" fillId="3" borderId="3" xfId="3" applyFont="1" applyFill="1" applyBorder="1" applyAlignment="1">
      <alignment horizontal="center" wrapText="1" readingOrder="1"/>
    </xf>
    <xf numFmtId="0" fontId="6" fillId="4" borderId="0" xfId="3" applyFont="1" applyFill="1" applyAlignment="1">
      <alignment vertical="top" wrapText="1" readingOrder="1"/>
    </xf>
    <xf numFmtId="0" fontId="6" fillId="4" borderId="0" xfId="3" applyFont="1" applyFill="1" applyAlignment="1">
      <alignment horizontal="right" vertical="top" wrapText="1" readingOrder="1"/>
    </xf>
    <xf numFmtId="0" fontId="3" fillId="4" borderId="0" xfId="3" applyFont="1" applyFill="1"/>
    <xf numFmtId="0" fontId="6" fillId="0" borderId="0" xfId="3" applyFont="1" applyAlignment="1">
      <alignment horizontal="right" vertical="top" wrapText="1" readingOrder="1"/>
    </xf>
    <xf numFmtId="0" fontId="3" fillId="0" borderId="0" xfId="0" applyFont="1"/>
    <xf numFmtId="4" fontId="6" fillId="4" borderId="0" xfId="3" applyNumberFormat="1" applyFont="1" applyFill="1" applyAlignment="1">
      <alignment horizontal="right" vertical="top" wrapText="1" readingOrder="1"/>
    </xf>
    <xf numFmtId="4" fontId="6" fillId="0" borderId="0" xfId="3" applyNumberFormat="1" applyFont="1" applyAlignment="1">
      <alignment horizontal="right" vertical="top" wrapText="1" readingOrder="1"/>
    </xf>
    <xf numFmtId="0" fontId="3" fillId="0" borderId="0" xfId="0" applyFont="1" applyAlignment="1">
      <alignment horizontal="left"/>
    </xf>
    <xf numFmtId="167" fontId="3" fillId="0" borderId="0" xfId="1" applyNumberFormat="1" applyFont="1" applyFill="1" applyBorder="1" applyAlignment="1">
      <alignment horizontal="left"/>
    </xf>
    <xf numFmtId="167" fontId="3" fillId="0" borderId="0" xfId="1" applyNumberFormat="1" applyFont="1" applyFill="1" applyBorder="1" applyAlignment="1">
      <alignment horizontal="center"/>
    </xf>
    <xf numFmtId="0" fontId="6" fillId="0" borderId="0" xfId="0" applyFont="1" applyAlignment="1">
      <alignment vertical="top" wrapText="1" readingOrder="1"/>
    </xf>
    <xf numFmtId="0" fontId="6" fillId="0" borderId="0" xfId="0" applyFont="1" applyAlignment="1">
      <alignment horizontal="right" vertical="top" wrapText="1" readingOrder="1"/>
    </xf>
    <xf numFmtId="4" fontId="6" fillId="0" borderId="0" xfId="0" applyNumberFormat="1" applyFont="1" applyAlignment="1">
      <alignment horizontal="right" vertical="top" wrapText="1" readingOrder="1"/>
    </xf>
    <xf numFmtId="44" fontId="3" fillId="0" borderId="0" xfId="4" applyFont="1" applyAlignment="1">
      <alignment horizontal="center"/>
    </xf>
    <xf numFmtId="0" fontId="5" fillId="3" borderId="3" xfId="0" applyFont="1" applyFill="1" applyBorder="1" applyAlignment="1">
      <alignment horizontal="center" wrapText="1" readingOrder="1"/>
    </xf>
    <xf numFmtId="0" fontId="4" fillId="2" borderId="5" xfId="0" applyFont="1" applyFill="1" applyBorder="1" applyAlignment="1">
      <alignment horizontal="left" wrapText="1" readingOrder="1"/>
    </xf>
    <xf numFmtId="0" fontId="3" fillId="2" borderId="5" xfId="0" applyFont="1" applyFill="1" applyBorder="1" applyAlignment="1">
      <alignment horizontal="left"/>
    </xf>
    <xf numFmtId="0" fontId="8" fillId="2" borderId="5" xfId="1" applyNumberFormat="1" applyFont="1" applyFill="1" applyBorder="1" applyAlignment="1">
      <alignment horizontal="right"/>
    </xf>
    <xf numFmtId="0" fontId="8" fillId="2" borderId="2" xfId="1" applyNumberFormat="1" applyFont="1" applyFill="1" applyBorder="1" applyAlignment="1">
      <alignment horizontal="right"/>
    </xf>
    <xf numFmtId="43" fontId="3" fillId="0" borderId="0" xfId="1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6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 wrapText="1" readingOrder="1"/>
    </xf>
    <xf numFmtId="0" fontId="2" fillId="2" borderId="0" xfId="0" applyFont="1" applyFill="1" applyAlignment="1">
      <alignment horizontal="center"/>
    </xf>
    <xf numFmtId="44" fontId="3" fillId="2" borderId="0" xfId="0" applyNumberFormat="1" applyFont="1" applyFill="1" applyAlignment="1">
      <alignment horizontal="center"/>
    </xf>
    <xf numFmtId="167" fontId="2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168" fontId="3" fillId="0" borderId="0" xfId="2" applyNumberFormat="1" applyFont="1" applyFill="1" applyBorder="1" applyAlignment="1">
      <alignment horizontal="center"/>
    </xf>
    <xf numFmtId="0" fontId="10" fillId="0" borderId="5" xfId="0" applyFont="1" applyBorder="1" applyAlignment="1">
      <alignment horizontal="left" wrapText="1" readingOrder="1"/>
    </xf>
    <xf numFmtId="49" fontId="10" fillId="0" borderId="5" xfId="0" applyNumberFormat="1" applyFont="1" applyBorder="1" applyAlignment="1">
      <alignment horizontal="left" wrapText="1" readingOrder="1"/>
    </xf>
    <xf numFmtId="49" fontId="11" fillId="0" borderId="5" xfId="0" applyNumberFormat="1" applyFont="1" applyBorder="1" applyAlignment="1">
      <alignment horizontal="left" wrapText="1" readingOrder="1"/>
    </xf>
    <xf numFmtId="0" fontId="11" fillId="0" borderId="5" xfId="0" applyFont="1" applyBorder="1" applyAlignment="1">
      <alignment horizontal="left" wrapText="1" readingOrder="1"/>
    </xf>
    <xf numFmtId="0" fontId="11" fillId="2" borderId="5" xfId="0" applyFont="1" applyFill="1" applyBorder="1" applyAlignment="1">
      <alignment horizontal="left" wrapText="1" readingOrder="1"/>
    </xf>
    <xf numFmtId="0" fontId="10" fillId="2" borderId="5" xfId="0" applyFont="1" applyFill="1" applyBorder="1" applyAlignment="1">
      <alignment horizontal="left" wrapText="1" readingOrder="1"/>
    </xf>
    <xf numFmtId="0" fontId="10" fillId="5" borderId="5" xfId="0" applyFont="1" applyFill="1" applyBorder="1" applyAlignment="1">
      <alignment horizontal="left" wrapText="1" readingOrder="1"/>
    </xf>
    <xf numFmtId="0" fontId="9" fillId="5" borderId="5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4" fontId="3" fillId="0" borderId="0" xfId="0" applyNumberFormat="1" applyFont="1" applyAlignment="1">
      <alignment horizontal="center"/>
    </xf>
    <xf numFmtId="169" fontId="8" fillId="2" borderId="5" xfId="4" applyNumberFormat="1" applyFont="1" applyFill="1" applyBorder="1" applyAlignment="1">
      <alignment horizontal="right"/>
    </xf>
    <xf numFmtId="169" fontId="8" fillId="2" borderId="2" xfId="4" applyNumberFormat="1" applyFont="1" applyFill="1" applyBorder="1" applyAlignment="1">
      <alignment horizontal="right"/>
    </xf>
    <xf numFmtId="169" fontId="3" fillId="0" borderId="0" xfId="4" applyNumberFormat="1" applyFont="1" applyAlignment="1">
      <alignment horizontal="center"/>
    </xf>
    <xf numFmtId="169" fontId="3" fillId="0" borderId="0" xfId="4" applyNumberFormat="1" applyFont="1" applyFill="1" applyBorder="1" applyAlignment="1">
      <alignment horizontal="center"/>
    </xf>
    <xf numFmtId="168" fontId="8" fillId="2" borderId="1" xfId="2" applyNumberFormat="1" applyFont="1" applyFill="1" applyBorder="1" applyAlignment="1">
      <alignment horizontal="center"/>
    </xf>
    <xf numFmtId="167" fontId="8" fillId="2" borderId="5" xfId="1" applyNumberFormat="1" applyFont="1" applyFill="1" applyBorder="1" applyAlignment="1">
      <alignment horizontal="center"/>
    </xf>
    <xf numFmtId="167" fontId="8" fillId="2" borderId="7" xfId="1" applyNumberFormat="1" applyFont="1" applyFill="1" applyBorder="1" applyAlignment="1">
      <alignment horizontal="center"/>
    </xf>
    <xf numFmtId="167" fontId="8" fillId="2" borderId="1" xfId="1" applyNumberFormat="1" applyFont="1" applyFill="1" applyBorder="1" applyAlignment="1">
      <alignment horizontal="center"/>
    </xf>
    <xf numFmtId="0" fontId="8" fillId="2" borderId="5" xfId="1" applyNumberFormat="1" applyFont="1" applyFill="1" applyBorder="1" applyAlignment="1">
      <alignment horizontal="center"/>
    </xf>
    <xf numFmtId="166" fontId="8" fillId="2" borderId="5" xfId="1" applyNumberFormat="1" applyFont="1" applyFill="1" applyBorder="1" applyAlignment="1">
      <alignment horizontal="center"/>
    </xf>
    <xf numFmtId="169" fontId="8" fillId="2" borderId="5" xfId="4" applyNumberFormat="1" applyFont="1" applyFill="1" applyBorder="1" applyAlignment="1">
      <alignment horizontal="center"/>
    </xf>
    <xf numFmtId="43" fontId="8" fillId="2" borderId="1" xfId="1" applyFont="1" applyFill="1" applyBorder="1" applyAlignment="1">
      <alignment horizontal="center"/>
    </xf>
    <xf numFmtId="0" fontId="8" fillId="2" borderId="2" xfId="1" applyNumberFormat="1" applyFont="1" applyFill="1" applyBorder="1" applyAlignment="1">
      <alignment horizontal="center"/>
    </xf>
    <xf numFmtId="166" fontId="8" fillId="2" borderId="2" xfId="1" applyNumberFormat="1" applyFont="1" applyFill="1" applyBorder="1" applyAlignment="1">
      <alignment horizontal="center"/>
    </xf>
    <xf numFmtId="169" fontId="8" fillId="2" borderId="2" xfId="4" applyNumberFormat="1" applyFont="1" applyFill="1" applyBorder="1" applyAlignment="1">
      <alignment horizontal="center"/>
    </xf>
    <xf numFmtId="167" fontId="8" fillId="2" borderId="2" xfId="1" applyNumberFormat="1" applyFont="1" applyFill="1" applyBorder="1" applyAlignment="1">
      <alignment horizontal="center"/>
    </xf>
    <xf numFmtId="43" fontId="8" fillId="2" borderId="2" xfId="1" applyFont="1" applyFill="1" applyBorder="1" applyAlignment="1">
      <alignment horizontal="center"/>
    </xf>
    <xf numFmtId="43" fontId="8" fillId="2" borderId="5" xfId="1" applyFont="1" applyFill="1" applyBorder="1" applyAlignment="1">
      <alignment horizontal="right"/>
    </xf>
    <xf numFmtId="43" fontId="8" fillId="5" borderId="5" xfId="1" applyFont="1" applyFill="1" applyBorder="1" applyAlignment="1">
      <alignment horizontal="right"/>
    </xf>
    <xf numFmtId="43" fontId="2" fillId="2" borderId="0" xfId="0" applyNumberFormat="1" applyFont="1" applyFill="1" applyAlignment="1">
      <alignment horizontal="center"/>
    </xf>
    <xf numFmtId="167" fontId="8" fillId="0" borderId="5" xfId="1" applyNumberFormat="1" applyFont="1" applyFill="1" applyBorder="1" applyAlignment="1">
      <alignment horizontal="center"/>
    </xf>
    <xf numFmtId="167" fontId="8" fillId="5" borderId="5" xfId="1" applyNumberFormat="1" applyFont="1" applyFill="1" applyBorder="1" applyAlignment="1">
      <alignment horizontal="center"/>
    </xf>
    <xf numFmtId="9" fontId="8" fillId="2" borderId="1" xfId="2" applyFont="1" applyFill="1" applyBorder="1" applyAlignment="1">
      <alignment horizontal="center"/>
    </xf>
    <xf numFmtId="9" fontId="8" fillId="2" borderId="5" xfId="2" applyFont="1" applyFill="1" applyBorder="1" applyAlignment="1">
      <alignment horizontal="center"/>
    </xf>
    <xf numFmtId="9" fontId="8" fillId="5" borderId="1" xfId="2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9" fontId="9" fillId="7" borderId="5" xfId="4" applyNumberFormat="1" applyFont="1" applyFill="1" applyBorder="1" applyAlignment="1">
      <alignment horizontal="center" vertical="center" wrapText="1" readingOrder="1"/>
    </xf>
    <xf numFmtId="165" fontId="9" fillId="7" borderId="5" xfId="1" applyNumberFormat="1" applyFont="1" applyFill="1" applyBorder="1" applyAlignment="1">
      <alignment horizontal="center" vertical="center" wrapText="1" readingOrder="1"/>
    </xf>
    <xf numFmtId="0" fontId="9" fillId="7" borderId="5" xfId="0" applyFont="1" applyFill="1" applyBorder="1" applyAlignment="1">
      <alignment horizontal="center" vertical="center" wrapText="1" readingOrder="1"/>
    </xf>
    <xf numFmtId="44" fontId="9" fillId="7" borderId="5" xfId="4" applyFont="1" applyFill="1" applyBorder="1" applyAlignment="1">
      <alignment horizontal="center" vertical="center" wrapText="1" readingOrder="1"/>
    </xf>
    <xf numFmtId="0" fontId="9" fillId="7" borderId="8" xfId="0" applyFont="1" applyFill="1" applyBorder="1" applyAlignment="1">
      <alignment horizontal="center" vertical="center" wrapText="1" readingOrder="1"/>
    </xf>
    <xf numFmtId="43" fontId="9" fillId="7" borderId="8" xfId="1" applyFont="1" applyFill="1" applyBorder="1" applyAlignment="1">
      <alignment horizontal="center" vertical="center" wrapText="1" readingOrder="1"/>
    </xf>
    <xf numFmtId="44" fontId="9" fillId="7" borderId="8" xfId="4" applyFont="1" applyFill="1" applyBorder="1" applyAlignment="1">
      <alignment horizontal="center" vertical="center" wrapText="1" readingOrder="1"/>
    </xf>
    <xf numFmtId="168" fontId="9" fillId="7" borderId="8" xfId="2" applyNumberFormat="1" applyFont="1" applyFill="1" applyBorder="1" applyAlignment="1">
      <alignment horizontal="center" vertical="center" wrapText="1" readingOrder="1"/>
    </xf>
    <xf numFmtId="167" fontId="8" fillId="2" borderId="1" xfId="1" applyNumberFormat="1" applyFont="1" applyFill="1" applyBorder="1" applyAlignment="1">
      <alignment horizontal="right"/>
    </xf>
    <xf numFmtId="44" fontId="8" fillId="2" borderId="5" xfId="4" applyFont="1" applyFill="1" applyBorder="1" applyAlignment="1">
      <alignment horizontal="right"/>
    </xf>
    <xf numFmtId="44" fontId="8" fillId="2" borderId="2" xfId="4" applyFont="1" applyFill="1" applyBorder="1" applyAlignment="1">
      <alignment horizontal="right"/>
    </xf>
    <xf numFmtId="44" fontId="3" fillId="0" borderId="0" xfId="4" applyFont="1" applyAlignment="1">
      <alignment horizontal="right"/>
    </xf>
    <xf numFmtId="43" fontId="8" fillId="2" borderId="1" xfId="1" applyFont="1" applyFill="1" applyBorder="1" applyAlignment="1">
      <alignment horizontal="right"/>
    </xf>
    <xf numFmtId="43" fontId="8" fillId="2" borderId="9" xfId="1" applyFont="1" applyFill="1" applyBorder="1" applyAlignment="1">
      <alignment horizontal="right"/>
    </xf>
    <xf numFmtId="170" fontId="8" fillId="2" borderId="5" xfId="1" applyNumberFormat="1" applyFont="1" applyFill="1" applyBorder="1" applyAlignment="1">
      <alignment horizontal="right"/>
    </xf>
    <xf numFmtId="170" fontId="8" fillId="2" borderId="5" xfId="1" applyNumberFormat="1" applyFont="1" applyFill="1" applyBorder="1" applyAlignment="1">
      <alignment horizontal="center"/>
    </xf>
    <xf numFmtId="170" fontId="8" fillId="5" borderId="5" xfId="1" applyNumberFormat="1" applyFont="1" applyFill="1" applyBorder="1" applyAlignment="1">
      <alignment horizontal="right"/>
    </xf>
    <xf numFmtId="170" fontId="8" fillId="5" borderId="7" xfId="1" applyNumberFormat="1" applyFont="1" applyFill="1" applyBorder="1" applyAlignment="1">
      <alignment horizontal="center"/>
    </xf>
    <xf numFmtId="170" fontId="8" fillId="5" borderId="1" xfId="1" applyNumberFormat="1" applyFont="1" applyFill="1" applyBorder="1" applyAlignment="1">
      <alignment horizontal="center"/>
    </xf>
    <xf numFmtId="170" fontId="8" fillId="5" borderId="1" xfId="1" applyNumberFormat="1" applyFont="1" applyFill="1" applyBorder="1" applyAlignment="1">
      <alignment horizontal="right"/>
    </xf>
    <xf numFmtId="170" fontId="8" fillId="2" borderId="7" xfId="1" applyNumberFormat="1" applyFont="1" applyFill="1" applyBorder="1" applyAlignment="1">
      <alignment horizontal="center"/>
    </xf>
    <xf numFmtId="170" fontId="8" fillId="2" borderId="1" xfId="1" applyNumberFormat="1" applyFont="1" applyFill="1" applyBorder="1" applyAlignment="1">
      <alignment horizontal="center"/>
    </xf>
    <xf numFmtId="170" fontId="8" fillId="2" borderId="1" xfId="1" applyNumberFormat="1" applyFont="1" applyFill="1" applyBorder="1" applyAlignment="1">
      <alignment horizontal="right"/>
    </xf>
    <xf numFmtId="0" fontId="10" fillId="8" borderId="5" xfId="0" applyFont="1" applyFill="1" applyBorder="1" applyAlignment="1">
      <alignment horizontal="left" wrapText="1" readingOrder="1"/>
    </xf>
    <xf numFmtId="43" fontId="9" fillId="8" borderId="5" xfId="1" applyFont="1" applyFill="1" applyBorder="1" applyAlignment="1">
      <alignment horizontal="right"/>
    </xf>
    <xf numFmtId="167" fontId="9" fillId="8" borderId="5" xfId="1" applyNumberFormat="1" applyFont="1" applyFill="1" applyBorder="1" applyAlignment="1">
      <alignment horizontal="center"/>
    </xf>
    <xf numFmtId="170" fontId="9" fillId="8" borderId="5" xfId="1" applyNumberFormat="1" applyFont="1" applyFill="1" applyBorder="1" applyAlignment="1">
      <alignment horizontal="right"/>
    </xf>
    <xf numFmtId="170" fontId="9" fillId="8" borderId="5" xfId="1" applyNumberFormat="1" applyFont="1" applyFill="1" applyBorder="1" applyAlignment="1">
      <alignment horizontal="center"/>
    </xf>
    <xf numFmtId="9" fontId="9" fillId="8" borderId="1" xfId="2" applyFont="1" applyFill="1" applyBorder="1" applyAlignment="1">
      <alignment horizontal="center"/>
    </xf>
    <xf numFmtId="0" fontId="10" fillId="8" borderId="5" xfId="0" applyFont="1" applyFill="1" applyBorder="1" applyAlignment="1">
      <alignment wrapText="1" readingOrder="1"/>
    </xf>
    <xf numFmtId="0" fontId="9" fillId="8" borderId="5" xfId="0" applyFont="1" applyFill="1" applyBorder="1" applyAlignment="1">
      <alignment horizontal="left"/>
    </xf>
    <xf numFmtId="0" fontId="10" fillId="8" borderId="5" xfId="0" applyFont="1" applyFill="1" applyBorder="1" applyAlignment="1">
      <alignment horizontal="left" vertical="top" wrapText="1" readingOrder="1"/>
    </xf>
    <xf numFmtId="49" fontId="9" fillId="6" borderId="8" xfId="0" applyNumberFormat="1" applyFont="1" applyFill="1" applyBorder="1" applyAlignment="1">
      <alignment horizontal="center" vertical="center" wrapText="1"/>
    </xf>
    <xf numFmtId="49" fontId="9" fillId="6" borderId="9" xfId="0" applyNumberFormat="1" applyFont="1" applyFill="1" applyBorder="1" applyAlignment="1">
      <alignment horizontal="center" vertical="center" wrapText="1"/>
    </xf>
    <xf numFmtId="49" fontId="9" fillId="6" borderId="5" xfId="0" applyNumberFormat="1" applyFont="1" applyFill="1" applyBorder="1" applyAlignment="1">
      <alignment horizontal="center" vertical="center" wrapText="1"/>
    </xf>
    <xf numFmtId="165" fontId="9" fillId="6" borderId="5" xfId="1" applyNumberFormat="1" applyFont="1" applyFill="1" applyBorder="1" applyAlignment="1">
      <alignment horizontal="center" wrapText="1"/>
    </xf>
    <xf numFmtId="49" fontId="2" fillId="0" borderId="5" xfId="0" applyNumberFormat="1" applyFont="1" applyBorder="1" applyAlignment="1">
      <alignment horizontal="center" wrapText="1"/>
    </xf>
    <xf numFmtId="49" fontId="2" fillId="0" borderId="5" xfId="0" applyNumberFormat="1" applyFont="1" applyBorder="1" applyAlignment="1">
      <alignment horizontal="center"/>
    </xf>
  </cellXfs>
  <cellStyles count="5">
    <cellStyle name="Millares" xfId="1" builtinId="3"/>
    <cellStyle name="Moneda" xfId="4" builtinId="4"/>
    <cellStyle name="Normal" xfId="0" builtinId="0"/>
    <cellStyle name="Normal 2" xfId="3" xr:uid="{00000000-0005-0000-0000-000003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eetMetadata" Target="metadata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vimagovco-my.sharepoint.com/personal/dvasquezf_invima_gov_co/Documents/Informes%20presupuesto%20y%20financiera/INFORME%20DE%20GESTION%202024/informe%20de%20gestion%202024/diciembre%202024/INGRESOS%20DICIEMBRE%202024.xlsx" TargetMode="External"/><Relationship Id="rId1" Type="http://schemas.openxmlformats.org/officeDocument/2006/relationships/externalLinkPath" Target="diciembre%202024/INGRESOS%20DICIEMBRE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vimagovco-my.sharepoint.com/personal/dvasquezf_invima_gov_co/Documents/Informes%20presupuesto%20y%20financiera/INFORME%20DE%20GESTION%202024/informe%20de%20gestion%202024/agosto%202024/iNGRESOS%20AGOSTO%20final.xlsx" TargetMode="External"/><Relationship Id="rId1" Type="http://schemas.openxmlformats.org/officeDocument/2006/relationships/externalLinkPath" Target="agosto%202024/iNGRESOS%20AGOSTO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_ING031_InformeEjecucionPres"/>
    </sheetNames>
    <sheetDataSet>
      <sheetData sheetId="0">
        <row r="18">
          <cell r="A18">
            <v>3</v>
          </cell>
          <cell r="B18" t="str">
            <v>19-12-00</v>
          </cell>
          <cell r="C18" t="str">
            <v>INSTITUTO NACIONAL DE VIGILANCIA DE MEDICAMENTOS Y ALIMENTOS - INVIMA</v>
          </cell>
          <cell r="D18" t="str">
            <v>3</v>
          </cell>
          <cell r="E18"/>
          <cell r="F18"/>
          <cell r="G18"/>
          <cell r="H18"/>
          <cell r="I18"/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 t="str">
            <v>RECURSOS PROPIOS DE ESTABLECIMIENTOS PÚBLICOS</v>
          </cell>
          <cell r="Y18">
            <v>257665020070</v>
          </cell>
          <cell r="Z18">
            <v>0</v>
          </cell>
          <cell r="AA18">
            <v>257665020070</v>
          </cell>
          <cell r="AB18">
            <v>60963712103.470001</v>
          </cell>
          <cell r="AC18">
            <v>224530792098.60999</v>
          </cell>
          <cell r="AD18">
            <v>4715434127</v>
          </cell>
          <cell r="AE18">
            <v>219815357971.60999</v>
          </cell>
          <cell r="AF18">
            <v>37849662098.389999</v>
          </cell>
        </row>
        <row r="19">
          <cell r="A19" t="str">
            <v>3-1</v>
          </cell>
          <cell r="B19"/>
          <cell r="C19"/>
          <cell r="D19" t="str">
            <v>3</v>
          </cell>
          <cell r="E19" t="str">
            <v>1</v>
          </cell>
          <cell r="F19"/>
          <cell r="G19"/>
          <cell r="H19"/>
          <cell r="I19"/>
          <cell r="J19"/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/>
          <cell r="X19" t="str">
            <v>RECURSOS PROPIOS DE ESTABLECIMIENTOS PÚBLICOS</v>
          </cell>
          <cell r="Y19">
            <v>257665020070</v>
          </cell>
          <cell r="Z19">
            <v>0</v>
          </cell>
          <cell r="AA19">
            <v>257665020070</v>
          </cell>
          <cell r="AB19">
            <v>60963712103.470001</v>
          </cell>
          <cell r="AC19">
            <v>224530792098.60999</v>
          </cell>
          <cell r="AD19">
            <v>4715434127</v>
          </cell>
          <cell r="AE19">
            <v>219815357971.60999</v>
          </cell>
          <cell r="AF19">
            <v>37849662098.389999</v>
          </cell>
        </row>
        <row r="20">
          <cell r="A20" t="str">
            <v>3-1-01</v>
          </cell>
          <cell r="B20"/>
          <cell r="C20"/>
          <cell r="D20" t="str">
            <v>3</v>
          </cell>
          <cell r="E20" t="str">
            <v>1</v>
          </cell>
          <cell r="F20" t="str">
            <v>01</v>
          </cell>
          <cell r="G20"/>
          <cell r="H20"/>
          <cell r="I20"/>
          <cell r="J20"/>
          <cell r="K20"/>
          <cell r="L20"/>
          <cell r="M20"/>
          <cell r="N20"/>
          <cell r="O20"/>
          <cell r="P20"/>
          <cell r="Q20"/>
          <cell r="R20"/>
          <cell r="S20"/>
          <cell r="T20"/>
          <cell r="U20"/>
          <cell r="V20"/>
          <cell r="W20"/>
          <cell r="X20" t="str">
            <v>RECURSOS PROPIOS DE ESTABLECIMIENTOS PÚBLICOS</v>
          </cell>
          <cell r="Y20">
            <v>257665020070</v>
          </cell>
          <cell r="Z20">
            <v>0</v>
          </cell>
          <cell r="AA20">
            <v>257665020070</v>
          </cell>
          <cell r="AB20">
            <v>60963712103.470001</v>
          </cell>
          <cell r="AC20">
            <v>224530792098.60999</v>
          </cell>
          <cell r="AD20">
            <v>4715434127</v>
          </cell>
          <cell r="AE20">
            <v>219815357971.60999</v>
          </cell>
          <cell r="AF20">
            <v>37849662098.389999</v>
          </cell>
        </row>
        <row r="21">
          <cell r="A21" t="str">
            <v>3-1-01-1</v>
          </cell>
          <cell r="B21"/>
          <cell r="C21"/>
          <cell r="D21" t="str">
            <v>3</v>
          </cell>
          <cell r="E21" t="str">
            <v>1</v>
          </cell>
          <cell r="F21" t="str">
            <v>01</v>
          </cell>
          <cell r="G21" t="str">
            <v>1</v>
          </cell>
          <cell r="H21"/>
          <cell r="I21"/>
          <cell r="J21"/>
          <cell r="K21"/>
          <cell r="L21"/>
          <cell r="M21"/>
          <cell r="N21"/>
          <cell r="O21"/>
          <cell r="P21"/>
          <cell r="Q21"/>
          <cell r="R21"/>
          <cell r="S21"/>
          <cell r="T21"/>
          <cell r="U21"/>
          <cell r="V21"/>
          <cell r="W21"/>
          <cell r="X21" t="str">
            <v>INGRESOS CORRIENTES</v>
          </cell>
          <cell r="Y21">
            <v>216665020070</v>
          </cell>
          <cell r="Z21">
            <v>0</v>
          </cell>
          <cell r="AA21">
            <v>216665020070</v>
          </cell>
          <cell r="AB21">
            <v>19771004338.68</v>
          </cell>
          <cell r="AC21">
            <v>183037551829.10001</v>
          </cell>
          <cell r="AD21">
            <v>4714556824</v>
          </cell>
          <cell r="AE21">
            <v>178322995005.10001</v>
          </cell>
          <cell r="AF21">
            <v>38342025064.900002</v>
          </cell>
        </row>
        <row r="22">
          <cell r="A22" t="str">
            <v>3-1-01-1-02</v>
          </cell>
          <cell r="B22"/>
          <cell r="C22"/>
          <cell r="D22" t="str">
            <v>3</v>
          </cell>
          <cell r="E22" t="str">
            <v>1</v>
          </cell>
          <cell r="F22" t="str">
            <v>01</v>
          </cell>
          <cell r="G22" t="str">
            <v>1</v>
          </cell>
          <cell r="H22" t="str">
            <v>02</v>
          </cell>
          <cell r="I22"/>
          <cell r="J22"/>
          <cell r="K22"/>
          <cell r="L22"/>
          <cell r="M22"/>
          <cell r="N22"/>
          <cell r="O22"/>
          <cell r="P22"/>
          <cell r="Q22"/>
          <cell r="R22"/>
          <cell r="S22"/>
          <cell r="T22"/>
          <cell r="U22"/>
          <cell r="V22"/>
          <cell r="W22"/>
          <cell r="X22" t="str">
            <v>INGRESOS NO TRIBUTARIOS</v>
          </cell>
          <cell r="Y22">
            <v>216665020070</v>
          </cell>
          <cell r="Z22">
            <v>0</v>
          </cell>
          <cell r="AA22">
            <v>216665020070</v>
          </cell>
          <cell r="AB22">
            <v>19771004338.68</v>
          </cell>
          <cell r="AC22">
            <v>183037551829.10001</v>
          </cell>
          <cell r="AD22">
            <v>4714556824</v>
          </cell>
          <cell r="AE22">
            <v>178322995005.10001</v>
          </cell>
          <cell r="AF22">
            <v>38342025064.900002</v>
          </cell>
        </row>
        <row r="23">
          <cell r="A23" t="str">
            <v>3-1-01-1-02-2</v>
          </cell>
          <cell r="B23"/>
          <cell r="C23"/>
          <cell r="D23" t="str">
            <v>3</v>
          </cell>
          <cell r="E23" t="str">
            <v>1</v>
          </cell>
          <cell r="F23" t="str">
            <v>01</v>
          </cell>
          <cell r="G23" t="str">
            <v>1</v>
          </cell>
          <cell r="H23" t="str">
            <v>02</v>
          </cell>
          <cell r="I23" t="str">
            <v>2</v>
          </cell>
          <cell r="J23"/>
          <cell r="K23"/>
          <cell r="L23"/>
          <cell r="M23"/>
          <cell r="N23"/>
          <cell r="O23"/>
          <cell r="P23"/>
          <cell r="Q23"/>
          <cell r="R23"/>
          <cell r="S23"/>
          <cell r="T23"/>
          <cell r="U23"/>
          <cell r="V23"/>
          <cell r="W23"/>
          <cell r="X23" t="str">
            <v>TASAS Y DERECHOS ADMINISTRATIVOS</v>
          </cell>
          <cell r="Y23">
            <v>208569020070</v>
          </cell>
          <cell r="Z23">
            <v>0</v>
          </cell>
          <cell r="AA23">
            <v>208569020070</v>
          </cell>
          <cell r="AB23">
            <v>18850848994.560001</v>
          </cell>
          <cell r="AC23">
            <v>175205705671.87</v>
          </cell>
          <cell r="AD23">
            <v>4600821467</v>
          </cell>
          <cell r="AE23">
            <v>170604884204.87</v>
          </cell>
          <cell r="AF23">
            <v>37964135865.129997</v>
          </cell>
        </row>
        <row r="24">
          <cell r="A24" t="str">
            <v>3-1-01-1-02-2-29</v>
          </cell>
          <cell r="B24"/>
          <cell r="C24"/>
          <cell r="D24" t="str">
            <v>3</v>
          </cell>
          <cell r="E24" t="str">
            <v>1</v>
          </cell>
          <cell r="F24" t="str">
            <v>01</v>
          </cell>
          <cell r="G24" t="str">
            <v>1</v>
          </cell>
          <cell r="H24" t="str">
            <v>02</v>
          </cell>
          <cell r="I24" t="str">
            <v>2</v>
          </cell>
          <cell r="J24" t="str">
            <v>29</v>
          </cell>
          <cell r="K24"/>
          <cell r="L24"/>
          <cell r="M24"/>
          <cell r="N24"/>
          <cell r="O24"/>
          <cell r="P24"/>
          <cell r="Q24"/>
          <cell r="R24"/>
          <cell r="S24"/>
          <cell r="T24"/>
          <cell r="U24"/>
          <cell r="V24"/>
          <cell r="W24"/>
          <cell r="X24" t="str">
            <v>EXPEDICIÓN DE REGISTROS SANITARIOS</v>
          </cell>
          <cell r="Y24">
            <v>104839583550</v>
          </cell>
          <cell r="Z24">
            <v>0</v>
          </cell>
          <cell r="AA24">
            <v>104839583550</v>
          </cell>
          <cell r="AB24">
            <v>13155599819.559999</v>
          </cell>
          <cell r="AC24">
            <v>113564928694.56</v>
          </cell>
          <cell r="AD24">
            <v>3510319121</v>
          </cell>
          <cell r="AE24">
            <v>110054609573.56</v>
          </cell>
          <cell r="AF24">
            <v>-5215026023.5600004</v>
          </cell>
        </row>
        <row r="25">
          <cell r="A25" t="str">
            <v>3-1-01-1-02-2-30</v>
          </cell>
          <cell r="B25"/>
          <cell r="C25"/>
          <cell r="D25" t="str">
            <v>3</v>
          </cell>
          <cell r="E25" t="str">
            <v>1</v>
          </cell>
          <cell r="F25" t="str">
            <v>01</v>
          </cell>
          <cell r="G25" t="str">
            <v>1</v>
          </cell>
          <cell r="H25" t="str">
            <v>02</v>
          </cell>
          <cell r="I25" t="str">
            <v>2</v>
          </cell>
          <cell r="J25" t="str">
            <v>30</v>
          </cell>
          <cell r="K25"/>
          <cell r="L25"/>
          <cell r="M25"/>
          <cell r="N25"/>
          <cell r="O25"/>
          <cell r="P25"/>
          <cell r="Q25"/>
          <cell r="R25"/>
          <cell r="S25"/>
          <cell r="T25"/>
          <cell r="U25"/>
          <cell r="V25"/>
          <cell r="W25"/>
          <cell r="X25" t="str">
            <v>RENOVACIÓN DE LA CAPACIDAD DE LABORATORIOS</v>
          </cell>
          <cell r="Y25">
            <v>18054619813</v>
          </cell>
          <cell r="Z25">
            <v>0</v>
          </cell>
          <cell r="AA25">
            <v>18054619813</v>
          </cell>
          <cell r="AB25">
            <v>1328418378</v>
          </cell>
          <cell r="AC25">
            <v>16284256836</v>
          </cell>
          <cell r="AD25">
            <v>796815897</v>
          </cell>
          <cell r="AE25">
            <v>15487440939</v>
          </cell>
          <cell r="AF25">
            <v>2567178874</v>
          </cell>
        </row>
        <row r="26">
          <cell r="A26" t="str">
            <v>3-1-01-1-02-2-31</v>
          </cell>
          <cell r="B26"/>
          <cell r="C26"/>
          <cell r="D26" t="str">
            <v>3</v>
          </cell>
          <cell r="E26" t="str">
            <v>1</v>
          </cell>
          <cell r="F26" t="str">
            <v>01</v>
          </cell>
          <cell r="G26" t="str">
            <v>1</v>
          </cell>
          <cell r="H26" t="str">
            <v>02</v>
          </cell>
          <cell r="I26" t="str">
            <v>2</v>
          </cell>
          <cell r="J26" t="str">
            <v>31</v>
          </cell>
          <cell r="K26"/>
          <cell r="L26"/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/>
          <cell r="X26" t="str">
            <v>REALIZACIÓN DE EXÁMENES DE LABORATORIO</v>
          </cell>
          <cell r="Y26">
            <v>2889117055</v>
          </cell>
          <cell r="Z26">
            <v>0</v>
          </cell>
          <cell r="AA26">
            <v>2889117055</v>
          </cell>
          <cell r="AB26">
            <v>1380818716</v>
          </cell>
          <cell r="AC26">
            <v>11159512040.309999</v>
          </cell>
          <cell r="AD26">
            <v>63858894</v>
          </cell>
          <cell r="AE26">
            <v>11095653146.309999</v>
          </cell>
          <cell r="AF26">
            <v>-8206536091.3100004</v>
          </cell>
        </row>
        <row r="27">
          <cell r="A27" t="str">
            <v>3-1-01-1-02-2-32</v>
          </cell>
          <cell r="B27"/>
          <cell r="C27"/>
          <cell r="D27" t="str">
            <v>3</v>
          </cell>
          <cell r="E27" t="str">
            <v>1</v>
          </cell>
          <cell r="F27" t="str">
            <v>01</v>
          </cell>
          <cell r="G27" t="str">
            <v>1</v>
          </cell>
          <cell r="H27" t="str">
            <v>02</v>
          </cell>
          <cell r="I27" t="str">
            <v>2</v>
          </cell>
          <cell r="J27" t="str">
            <v>32</v>
          </cell>
          <cell r="K27"/>
          <cell r="L27"/>
          <cell r="M27"/>
          <cell r="N27"/>
          <cell r="O27"/>
          <cell r="P27"/>
          <cell r="Q27"/>
          <cell r="R27"/>
          <cell r="S27"/>
          <cell r="T27"/>
          <cell r="U27"/>
          <cell r="V27"/>
          <cell r="W27"/>
          <cell r="X27" t="str">
            <v>EXPEDICIÓN DE CERTIFICADOS DE REGISTRO SANITARIO</v>
          </cell>
          <cell r="Y27">
            <v>82785699652</v>
          </cell>
          <cell r="Z27">
            <v>0</v>
          </cell>
          <cell r="AA27">
            <v>82785699652</v>
          </cell>
          <cell r="AB27">
            <v>2986012081</v>
          </cell>
          <cell r="AC27">
            <v>34197008101</v>
          </cell>
          <cell r="AD27">
            <v>229827555</v>
          </cell>
          <cell r="AE27">
            <v>33967180546</v>
          </cell>
          <cell r="AF27">
            <v>48818519106</v>
          </cell>
        </row>
        <row r="28">
          <cell r="A28" t="str">
            <v>3-1-01-1-02-3</v>
          </cell>
          <cell r="B28"/>
          <cell r="C28"/>
          <cell r="D28" t="str">
            <v>3</v>
          </cell>
          <cell r="E28" t="str">
            <v>1</v>
          </cell>
          <cell r="F28" t="str">
            <v>01</v>
          </cell>
          <cell r="G28" t="str">
            <v>1</v>
          </cell>
          <cell r="H28" t="str">
            <v>02</v>
          </cell>
          <cell r="I28" t="str">
            <v>3</v>
          </cell>
          <cell r="J28"/>
          <cell r="K28"/>
          <cell r="L28"/>
          <cell r="M28"/>
          <cell r="N28"/>
          <cell r="O28"/>
          <cell r="P28"/>
          <cell r="Q28"/>
          <cell r="R28"/>
          <cell r="S28"/>
          <cell r="T28"/>
          <cell r="U28"/>
          <cell r="V28"/>
          <cell r="W28"/>
          <cell r="X28" t="str">
            <v>MULTAS, SANCIONES E INTERESES DE MORA</v>
          </cell>
          <cell r="Y28">
            <v>8096000000</v>
          </cell>
          <cell r="Z28">
            <v>0</v>
          </cell>
          <cell r="AA28">
            <v>8096000000</v>
          </cell>
          <cell r="AB28">
            <v>920146940.74000001</v>
          </cell>
          <cell r="AC28">
            <v>7829309182.3699999</v>
          </cell>
          <cell r="AD28">
            <v>113735357</v>
          </cell>
          <cell r="AE28">
            <v>7715573825.3699999</v>
          </cell>
          <cell r="AF28">
            <v>380426174.63</v>
          </cell>
        </row>
        <row r="29">
          <cell r="A29" t="str">
            <v>3-1-01-1-02-3-01</v>
          </cell>
          <cell r="B29"/>
          <cell r="C29"/>
          <cell r="D29" t="str">
            <v>3</v>
          </cell>
          <cell r="E29" t="str">
            <v>1</v>
          </cell>
          <cell r="F29" t="str">
            <v>01</v>
          </cell>
          <cell r="G29" t="str">
            <v>1</v>
          </cell>
          <cell r="H29" t="str">
            <v>02</v>
          </cell>
          <cell r="I29" t="str">
            <v>3</v>
          </cell>
          <cell r="J29" t="str">
            <v>01</v>
          </cell>
          <cell r="K29"/>
          <cell r="L29"/>
          <cell r="M29"/>
          <cell r="N29"/>
          <cell r="O29"/>
          <cell r="P29"/>
          <cell r="Q29"/>
          <cell r="R29"/>
          <cell r="S29"/>
          <cell r="T29"/>
          <cell r="U29"/>
          <cell r="V29"/>
          <cell r="W29"/>
          <cell r="X29" t="str">
            <v>MULTAS Y SANCIONES</v>
          </cell>
          <cell r="Y29">
            <v>8016000000</v>
          </cell>
          <cell r="Z29">
            <v>0</v>
          </cell>
          <cell r="AA29">
            <v>8016000000</v>
          </cell>
          <cell r="AB29">
            <v>782109555.55999994</v>
          </cell>
          <cell r="AC29">
            <v>6192439132.4899998</v>
          </cell>
          <cell r="AD29">
            <v>19713578</v>
          </cell>
          <cell r="AE29">
            <v>6172725554.4899998</v>
          </cell>
          <cell r="AF29">
            <v>1843274445.51</v>
          </cell>
        </row>
        <row r="30">
          <cell r="A30" t="str">
            <v>3-1-01-1-02-3-01-05</v>
          </cell>
          <cell r="B30"/>
          <cell r="C30"/>
          <cell r="D30" t="str">
            <v>3</v>
          </cell>
          <cell r="E30" t="str">
            <v>1</v>
          </cell>
          <cell r="F30" t="str">
            <v>01</v>
          </cell>
          <cell r="G30" t="str">
            <v>1</v>
          </cell>
          <cell r="H30" t="str">
            <v>02</v>
          </cell>
          <cell r="I30" t="str">
            <v>3</v>
          </cell>
          <cell r="J30" t="str">
            <v>01</v>
          </cell>
          <cell r="K30" t="str">
            <v>05</v>
          </cell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 t="str">
            <v>SANCIONES ADMINISTRATIVAS</v>
          </cell>
          <cell r="Y30">
            <v>0</v>
          </cell>
          <cell r="Z30">
            <v>0</v>
          </cell>
          <cell r="AA30">
            <v>0</v>
          </cell>
          <cell r="AB30">
            <v>782109555.55999994</v>
          </cell>
          <cell r="AC30">
            <v>6192439132.4899998</v>
          </cell>
          <cell r="AD30">
            <v>19713578</v>
          </cell>
          <cell r="AE30">
            <v>6172725554.4899998</v>
          </cell>
          <cell r="AF30">
            <v>-6172725554.4899998</v>
          </cell>
        </row>
        <row r="31">
          <cell r="A31" t="str">
            <v>3-1-01-1-02-3-02</v>
          </cell>
          <cell r="B31"/>
          <cell r="C31"/>
          <cell r="D31" t="str">
            <v>3</v>
          </cell>
          <cell r="E31" t="str">
            <v>1</v>
          </cell>
          <cell r="F31" t="str">
            <v>01</v>
          </cell>
          <cell r="G31" t="str">
            <v>1</v>
          </cell>
          <cell r="H31" t="str">
            <v>02</v>
          </cell>
          <cell r="I31" t="str">
            <v>3</v>
          </cell>
          <cell r="J31" t="str">
            <v>02</v>
          </cell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 t="str">
            <v>INTERESES DE MORA</v>
          </cell>
          <cell r="Y31">
            <v>80000000</v>
          </cell>
          <cell r="Z31">
            <v>0</v>
          </cell>
          <cell r="AA31">
            <v>80000000</v>
          </cell>
          <cell r="AB31">
            <v>138037385.18000001</v>
          </cell>
          <cell r="AC31">
            <v>1636870049.8800001</v>
          </cell>
          <cell r="AD31">
            <v>94021779</v>
          </cell>
          <cell r="AE31">
            <v>1542848270.8800001</v>
          </cell>
          <cell r="AF31">
            <v>-1462848270.8800001</v>
          </cell>
        </row>
        <row r="32">
          <cell r="A32" t="str">
            <v>3-1-01-1-02-3-02-02</v>
          </cell>
          <cell r="B32"/>
          <cell r="C32"/>
          <cell r="D32" t="str">
            <v>3</v>
          </cell>
          <cell r="E32" t="str">
            <v>1</v>
          </cell>
          <cell r="F32" t="str">
            <v>01</v>
          </cell>
          <cell r="G32" t="str">
            <v>1</v>
          </cell>
          <cell r="H32" t="str">
            <v>02</v>
          </cell>
          <cell r="I32" t="str">
            <v>3</v>
          </cell>
          <cell r="J32" t="str">
            <v>02</v>
          </cell>
          <cell r="K32" t="str">
            <v>02</v>
          </cell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 t="str">
            <v>FINANCIEROS</v>
          </cell>
          <cell r="Y32">
            <v>0</v>
          </cell>
          <cell r="Z32">
            <v>0</v>
          </cell>
          <cell r="AA32">
            <v>0</v>
          </cell>
          <cell r="AB32">
            <v>138037385.18000001</v>
          </cell>
          <cell r="AC32">
            <v>1636870049.8800001</v>
          </cell>
          <cell r="AD32">
            <v>94021779</v>
          </cell>
          <cell r="AE32">
            <v>1542848270.8800001</v>
          </cell>
          <cell r="AF32">
            <v>-1542848270.8800001</v>
          </cell>
        </row>
        <row r="33">
          <cell r="A33" t="str">
            <v>3-1-01-1-02-5</v>
          </cell>
          <cell r="B33"/>
          <cell r="C33"/>
          <cell r="D33" t="str">
            <v>3</v>
          </cell>
          <cell r="E33" t="str">
            <v>1</v>
          </cell>
          <cell r="F33" t="str">
            <v>01</v>
          </cell>
          <cell r="G33" t="str">
            <v>1</v>
          </cell>
          <cell r="H33" t="str">
            <v>02</v>
          </cell>
          <cell r="I33" t="str">
            <v>5</v>
          </cell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 t="str">
            <v>VENTA DE BIENES Y SERVICIOS</v>
          </cell>
          <cell r="Y33">
            <v>0</v>
          </cell>
          <cell r="Z33">
            <v>0</v>
          </cell>
          <cell r="AA33">
            <v>0</v>
          </cell>
          <cell r="AB33">
            <v>8403.3799999999992</v>
          </cell>
          <cell r="AC33">
            <v>536974.86</v>
          </cell>
          <cell r="AD33">
            <v>0</v>
          </cell>
          <cell r="AE33">
            <v>536974.86</v>
          </cell>
          <cell r="AF33">
            <v>-536974.86</v>
          </cell>
        </row>
        <row r="34">
          <cell r="A34" t="str">
            <v>3-1-01-1-02-5-02</v>
          </cell>
          <cell r="B34"/>
          <cell r="C34"/>
          <cell r="D34" t="str">
            <v>3</v>
          </cell>
          <cell r="E34" t="str">
            <v>1</v>
          </cell>
          <cell r="F34" t="str">
            <v>01</v>
          </cell>
          <cell r="G34" t="str">
            <v>1</v>
          </cell>
          <cell r="H34" t="str">
            <v>02</v>
          </cell>
          <cell r="I34" t="str">
            <v>5</v>
          </cell>
          <cell r="J34" t="str">
            <v>02</v>
          </cell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 t="str">
            <v>VENTAS INCIDENTALES DE ESTABLECIMIENTO NO DE MERCADO</v>
          </cell>
          <cell r="Y34">
            <v>0</v>
          </cell>
          <cell r="Z34">
            <v>0</v>
          </cell>
          <cell r="AA34">
            <v>0</v>
          </cell>
          <cell r="AB34">
            <v>8403.3799999999992</v>
          </cell>
          <cell r="AC34">
            <v>536974.86</v>
          </cell>
          <cell r="AD34">
            <v>0</v>
          </cell>
          <cell r="AE34">
            <v>536974.86</v>
          </cell>
          <cell r="AF34">
            <v>-536974.86</v>
          </cell>
        </row>
        <row r="35">
          <cell r="A35" t="str">
            <v>3-1-01-1-02-5-02-04</v>
          </cell>
          <cell r="B35"/>
          <cell r="C35"/>
          <cell r="D35" t="str">
            <v>3</v>
          </cell>
          <cell r="E35" t="str">
            <v>1</v>
          </cell>
          <cell r="F35" t="str">
            <v>01</v>
          </cell>
          <cell r="G35" t="str">
            <v>1</v>
          </cell>
          <cell r="H35" t="str">
            <v>02</v>
          </cell>
          <cell r="I35" t="str">
            <v>5</v>
          </cell>
          <cell r="J35" t="str">
            <v>02</v>
          </cell>
          <cell r="K35" t="str">
            <v>04</v>
          </cell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 t="str">
            <v>PRODUCTOS METÁLICOS, MAQUINARIA Y EQUIPO</v>
          </cell>
          <cell r="Y35">
            <v>0</v>
          </cell>
          <cell r="Z35">
            <v>0</v>
          </cell>
          <cell r="AA35">
            <v>0</v>
          </cell>
          <cell r="AB35">
            <v>8403.3799999999992</v>
          </cell>
          <cell r="AC35">
            <v>247058.87</v>
          </cell>
          <cell r="AD35">
            <v>0</v>
          </cell>
          <cell r="AE35">
            <v>247058.87</v>
          </cell>
          <cell r="AF35">
            <v>-247058.87</v>
          </cell>
        </row>
        <row r="36">
          <cell r="A36" t="str">
            <v>3-1-01-1-02-5-02-04-7</v>
          </cell>
          <cell r="B36"/>
          <cell r="C36"/>
          <cell r="D36" t="str">
            <v>3</v>
          </cell>
          <cell r="E36" t="str">
            <v>1</v>
          </cell>
          <cell r="F36" t="str">
            <v>01</v>
          </cell>
          <cell r="G36" t="str">
            <v>1</v>
          </cell>
          <cell r="H36" t="str">
            <v>02</v>
          </cell>
          <cell r="I36" t="str">
            <v>5</v>
          </cell>
          <cell r="J36" t="str">
            <v>02</v>
          </cell>
          <cell r="K36" t="str">
            <v>04</v>
          </cell>
          <cell r="L36" t="str">
            <v>7</v>
          </cell>
          <cell r="M36"/>
          <cell r="N36"/>
          <cell r="O36"/>
          <cell r="P36"/>
          <cell r="Q36"/>
          <cell r="R36"/>
          <cell r="S36"/>
          <cell r="T36"/>
          <cell r="U36"/>
          <cell r="V36"/>
          <cell r="W36"/>
          <cell r="X36" t="str">
            <v>EQUIPO Y APARATOS DE RADIO, TELEVISIÓN Y COMUNICACIONES</v>
          </cell>
          <cell r="Y36">
            <v>0</v>
          </cell>
          <cell r="Z36">
            <v>0</v>
          </cell>
          <cell r="AA36">
            <v>0</v>
          </cell>
          <cell r="AB36">
            <v>8403.3799999999992</v>
          </cell>
          <cell r="AC36">
            <v>247058.87</v>
          </cell>
          <cell r="AD36">
            <v>0</v>
          </cell>
          <cell r="AE36">
            <v>247058.87</v>
          </cell>
          <cell r="AF36">
            <v>-247058.87</v>
          </cell>
        </row>
        <row r="37">
          <cell r="A37" t="str">
            <v>3-1-01-1-02-5-02-04-7-9</v>
          </cell>
          <cell r="B37"/>
          <cell r="C37"/>
          <cell r="D37" t="str">
            <v>3</v>
          </cell>
          <cell r="E37" t="str">
            <v>1</v>
          </cell>
          <cell r="F37" t="str">
            <v>01</v>
          </cell>
          <cell r="G37" t="str">
            <v>1</v>
          </cell>
          <cell r="H37" t="str">
            <v>02</v>
          </cell>
          <cell r="I37" t="str">
            <v>5</v>
          </cell>
          <cell r="J37" t="str">
            <v>02</v>
          </cell>
          <cell r="K37" t="str">
            <v>04</v>
          </cell>
          <cell r="L37" t="str">
            <v>7</v>
          </cell>
          <cell r="M37" t="str">
            <v>9</v>
          </cell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X37" t="str">
            <v>TARJETAS CON BANDAS MAGNÉTICAS O PLAQUETAS (CHIP)</v>
          </cell>
          <cell r="Y37">
            <v>0</v>
          </cell>
          <cell r="Z37">
            <v>0</v>
          </cell>
          <cell r="AA37">
            <v>0</v>
          </cell>
          <cell r="AB37">
            <v>8403.3799999999992</v>
          </cell>
          <cell r="AC37">
            <v>247058.87</v>
          </cell>
          <cell r="AD37">
            <v>0</v>
          </cell>
          <cell r="AE37">
            <v>247058.87</v>
          </cell>
          <cell r="AF37">
            <v>-247058.87</v>
          </cell>
        </row>
        <row r="38">
          <cell r="A38" t="str">
            <v>3-1-01-1-02-5-02-08</v>
          </cell>
          <cell r="B38"/>
          <cell r="C38"/>
          <cell r="D38" t="str">
            <v>3</v>
          </cell>
          <cell r="E38" t="str">
            <v>1</v>
          </cell>
          <cell r="F38" t="str">
            <v>01</v>
          </cell>
          <cell r="G38" t="str">
            <v>1</v>
          </cell>
          <cell r="H38" t="str">
            <v>02</v>
          </cell>
          <cell r="I38" t="str">
            <v>5</v>
          </cell>
          <cell r="J38" t="str">
            <v>02</v>
          </cell>
          <cell r="K38" t="str">
            <v>08</v>
          </cell>
          <cell r="L38"/>
          <cell r="M38"/>
          <cell r="N38"/>
          <cell r="O38"/>
          <cell r="P38"/>
          <cell r="Q38"/>
          <cell r="R38"/>
          <cell r="S38"/>
          <cell r="T38"/>
          <cell r="U38"/>
          <cell r="V38"/>
          <cell r="W38"/>
          <cell r="X38" t="str">
            <v>SERVICIOS PRESTADOS A LAS EMPRESAS Y SERVICIOS DE PRODUCCIÓN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289915.99</v>
          </cell>
          <cell r="AD38">
            <v>0</v>
          </cell>
          <cell r="AE38">
            <v>289915.99</v>
          </cell>
          <cell r="AF38">
            <v>-289915.99</v>
          </cell>
        </row>
        <row r="39">
          <cell r="A39" t="str">
            <v>3-1-01-1-02-5-02-08-9</v>
          </cell>
          <cell r="B39"/>
          <cell r="C39"/>
          <cell r="D39" t="str">
            <v>3</v>
          </cell>
          <cell r="E39" t="str">
            <v>1</v>
          </cell>
          <cell r="F39" t="str">
            <v>01</v>
          </cell>
          <cell r="G39" t="str">
            <v>1</v>
          </cell>
          <cell r="H39" t="str">
            <v>02</v>
          </cell>
          <cell r="I39" t="str">
            <v>5</v>
          </cell>
          <cell r="J39" t="str">
            <v>02</v>
          </cell>
          <cell r="K39" t="str">
            <v>08</v>
          </cell>
          <cell r="L39" t="str">
            <v>9</v>
          </cell>
          <cell r="M39"/>
          <cell r="N39"/>
          <cell r="O39"/>
          <cell r="P39"/>
          <cell r="Q39"/>
          <cell r="R39"/>
          <cell r="S39"/>
          <cell r="T39"/>
          <cell r="U39"/>
          <cell r="V39"/>
          <cell r="W39"/>
          <cell r="X39" t="str">
            <v>OTROS SERVICIOS DE FABRICACIÓN; SERVICIOS DE EDICIÓN, IMPRESIÓN Y REPRODUCCIÓN; SERVICIOS DE RECUPERACIÓN DE MATERIALES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289915.99</v>
          </cell>
          <cell r="AD39">
            <v>0</v>
          </cell>
          <cell r="AE39">
            <v>289915.99</v>
          </cell>
          <cell r="AF39">
            <v>-289915.99</v>
          </cell>
        </row>
        <row r="40">
          <cell r="A40" t="str">
            <v>3-1-01-1-02-5-02-08-9-1</v>
          </cell>
          <cell r="B40"/>
          <cell r="C40"/>
          <cell r="D40" t="str">
            <v>3</v>
          </cell>
          <cell r="E40" t="str">
            <v>1</v>
          </cell>
          <cell r="F40" t="str">
            <v>01</v>
          </cell>
          <cell r="G40" t="str">
            <v>1</v>
          </cell>
          <cell r="H40" t="str">
            <v>02</v>
          </cell>
          <cell r="I40" t="str">
            <v>5</v>
          </cell>
          <cell r="J40" t="str">
            <v>02</v>
          </cell>
          <cell r="K40" t="str">
            <v>08</v>
          </cell>
          <cell r="L40" t="str">
            <v>9</v>
          </cell>
          <cell r="M40" t="str">
            <v>1</v>
          </cell>
          <cell r="N40"/>
          <cell r="O40"/>
          <cell r="P40"/>
          <cell r="Q40"/>
          <cell r="R40"/>
          <cell r="S40"/>
          <cell r="T40"/>
          <cell r="U40"/>
          <cell r="V40"/>
          <cell r="W40"/>
          <cell r="X40" t="str">
            <v>SERVICIOS DE EDICIÓN, IMPRESIÓN Y REPRODUCCIÓN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289915.99</v>
          </cell>
          <cell r="AD40">
            <v>0</v>
          </cell>
          <cell r="AE40">
            <v>289915.99</v>
          </cell>
          <cell r="AF40">
            <v>-289915.99</v>
          </cell>
        </row>
        <row r="41">
          <cell r="A41" t="str">
            <v>3-1-01-1-02-6</v>
          </cell>
          <cell r="B41"/>
          <cell r="C41"/>
          <cell r="D41" t="str">
            <v>3</v>
          </cell>
          <cell r="E41" t="str">
            <v>1</v>
          </cell>
          <cell r="F41" t="str">
            <v>01</v>
          </cell>
          <cell r="G41" t="str">
            <v>1</v>
          </cell>
          <cell r="H41" t="str">
            <v>02</v>
          </cell>
          <cell r="I41" t="str">
            <v>6</v>
          </cell>
          <cell r="J41"/>
          <cell r="K41"/>
          <cell r="L41"/>
          <cell r="M41"/>
          <cell r="N41"/>
          <cell r="O41"/>
          <cell r="P41"/>
          <cell r="Q41"/>
          <cell r="R41"/>
          <cell r="S41"/>
          <cell r="T41"/>
          <cell r="U41"/>
          <cell r="V41"/>
          <cell r="W41"/>
          <cell r="X41" t="str">
            <v>TRANSFERENCIAS CORRIENTES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2000000</v>
          </cell>
          <cell r="AD41">
            <v>0</v>
          </cell>
          <cell r="AE41">
            <v>2000000</v>
          </cell>
          <cell r="AF41">
            <v>-2000000</v>
          </cell>
        </row>
        <row r="42">
          <cell r="A42" t="str">
            <v>3-1-01-1-02-6-02</v>
          </cell>
          <cell r="B42"/>
          <cell r="C42"/>
          <cell r="D42" t="str">
            <v>3</v>
          </cell>
          <cell r="E42" t="str">
            <v>1</v>
          </cell>
          <cell r="F42" t="str">
            <v>01</v>
          </cell>
          <cell r="G42" t="str">
            <v>1</v>
          </cell>
          <cell r="H42" t="str">
            <v>02</v>
          </cell>
          <cell r="I42" t="str">
            <v>6</v>
          </cell>
          <cell r="J42" t="str">
            <v>02</v>
          </cell>
          <cell r="K42"/>
          <cell r="L42"/>
          <cell r="M42"/>
          <cell r="N42"/>
          <cell r="O42"/>
          <cell r="P42"/>
          <cell r="Q42"/>
          <cell r="R42"/>
          <cell r="S42"/>
          <cell r="T42"/>
          <cell r="U42"/>
          <cell r="V42"/>
          <cell r="W42"/>
          <cell r="X42" t="str">
            <v>SENTENCIAS Y CONCILIACIONES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2000000</v>
          </cell>
          <cell r="AD42">
            <v>0</v>
          </cell>
          <cell r="AE42">
            <v>2000000</v>
          </cell>
          <cell r="AF42">
            <v>-2000000</v>
          </cell>
        </row>
        <row r="43">
          <cell r="A43" t="str">
            <v>3-1-01-1-02-6-02-01</v>
          </cell>
          <cell r="B43"/>
          <cell r="C43"/>
          <cell r="D43" t="str">
            <v>3</v>
          </cell>
          <cell r="E43" t="str">
            <v>1</v>
          </cell>
          <cell r="F43" t="str">
            <v>01</v>
          </cell>
          <cell r="G43" t="str">
            <v>1</v>
          </cell>
          <cell r="H43" t="str">
            <v>02</v>
          </cell>
          <cell r="I43" t="str">
            <v>6</v>
          </cell>
          <cell r="J43" t="str">
            <v>02</v>
          </cell>
          <cell r="K43" t="str">
            <v>01</v>
          </cell>
          <cell r="L43"/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  <cell r="X43" t="str">
            <v>SENTENCIAS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2000000</v>
          </cell>
          <cell r="AD43">
            <v>0</v>
          </cell>
          <cell r="AE43">
            <v>2000000</v>
          </cell>
          <cell r="AF43">
            <v>-2000000</v>
          </cell>
        </row>
        <row r="44">
          <cell r="A44" t="str">
            <v>3-1-01-2</v>
          </cell>
          <cell r="B44"/>
          <cell r="C44"/>
          <cell r="D44" t="str">
            <v>3</v>
          </cell>
          <cell r="E44" t="str">
            <v>1</v>
          </cell>
          <cell r="F44" t="str">
            <v>01</v>
          </cell>
          <cell r="G44" t="str">
            <v>2</v>
          </cell>
          <cell r="H44"/>
          <cell r="I44"/>
          <cell r="J44"/>
          <cell r="K44"/>
          <cell r="L44"/>
          <cell r="M44"/>
          <cell r="N44"/>
          <cell r="O44"/>
          <cell r="P44"/>
          <cell r="Q44"/>
          <cell r="R44"/>
          <cell r="S44"/>
          <cell r="T44"/>
          <cell r="U44"/>
          <cell r="V44"/>
          <cell r="W44"/>
          <cell r="X44" t="str">
            <v>RECURSOS DE CAPITAL</v>
          </cell>
          <cell r="Y44">
            <v>41000000000</v>
          </cell>
          <cell r="Z44">
            <v>0</v>
          </cell>
          <cell r="AA44">
            <v>41000000000</v>
          </cell>
          <cell r="AB44">
            <v>41192707764.790001</v>
          </cell>
          <cell r="AC44">
            <v>41493240269.510002</v>
          </cell>
          <cell r="AD44">
            <v>877303</v>
          </cell>
          <cell r="AE44">
            <v>41492362966.510002</v>
          </cell>
          <cell r="AF44">
            <v>-492362966.50999999</v>
          </cell>
        </row>
        <row r="45">
          <cell r="A45" t="str">
            <v>3-1-01-2-02</v>
          </cell>
          <cell r="B45"/>
          <cell r="C45"/>
          <cell r="D45" t="str">
            <v>3</v>
          </cell>
          <cell r="E45" t="str">
            <v>1</v>
          </cell>
          <cell r="F45" t="str">
            <v>01</v>
          </cell>
          <cell r="G45" t="str">
            <v>2</v>
          </cell>
          <cell r="H45" t="str">
            <v>02</v>
          </cell>
          <cell r="I45"/>
          <cell r="J45"/>
          <cell r="K45"/>
          <cell r="L45"/>
          <cell r="M45"/>
          <cell r="N45"/>
          <cell r="O45"/>
          <cell r="P45"/>
          <cell r="Q45"/>
          <cell r="R45"/>
          <cell r="S45"/>
          <cell r="T45"/>
          <cell r="U45"/>
          <cell r="V45"/>
          <cell r="W45"/>
          <cell r="X45" t="str">
            <v>EXCEDENTES FINANCIEROS</v>
          </cell>
          <cell r="Y45">
            <v>41000000000</v>
          </cell>
          <cell r="Z45">
            <v>0</v>
          </cell>
          <cell r="AA45">
            <v>41000000000</v>
          </cell>
          <cell r="AB45">
            <v>41000000000</v>
          </cell>
          <cell r="AC45">
            <v>41000000000</v>
          </cell>
          <cell r="AD45">
            <v>0</v>
          </cell>
          <cell r="AE45">
            <v>41000000000</v>
          </cell>
          <cell r="AF45">
            <v>0</v>
          </cell>
        </row>
        <row r="46">
          <cell r="A46" t="str">
            <v>3-1-01-2-02-1</v>
          </cell>
          <cell r="B46"/>
          <cell r="C46"/>
          <cell r="D46" t="str">
            <v>3</v>
          </cell>
          <cell r="E46" t="str">
            <v>1</v>
          </cell>
          <cell r="F46" t="str">
            <v>01</v>
          </cell>
          <cell r="G46" t="str">
            <v>2</v>
          </cell>
          <cell r="H46" t="str">
            <v>02</v>
          </cell>
          <cell r="I46" t="str">
            <v>1</v>
          </cell>
          <cell r="J46"/>
          <cell r="K46"/>
          <cell r="L46"/>
          <cell r="M46"/>
          <cell r="N46"/>
          <cell r="O46"/>
          <cell r="P46"/>
          <cell r="Q46"/>
          <cell r="R46"/>
          <cell r="S46"/>
          <cell r="T46"/>
          <cell r="U46"/>
          <cell r="V46"/>
          <cell r="W46"/>
          <cell r="X46" t="str">
            <v>ESTABLECIMIENTOS PÚBLICOS</v>
          </cell>
          <cell r="Y46">
            <v>41000000000</v>
          </cell>
          <cell r="Z46">
            <v>0</v>
          </cell>
          <cell r="AA46">
            <v>41000000000</v>
          </cell>
          <cell r="AB46">
            <v>41000000000</v>
          </cell>
          <cell r="AC46">
            <v>41000000000</v>
          </cell>
          <cell r="AD46">
            <v>0</v>
          </cell>
          <cell r="AE46">
            <v>41000000000</v>
          </cell>
          <cell r="AF46">
            <v>0</v>
          </cell>
        </row>
        <row r="47">
          <cell r="A47" t="str">
            <v>3-1-01-2-02-1-01</v>
          </cell>
          <cell r="B47"/>
          <cell r="C47"/>
          <cell r="D47" t="str">
            <v>3</v>
          </cell>
          <cell r="E47" t="str">
            <v>1</v>
          </cell>
          <cell r="F47" t="str">
            <v>01</v>
          </cell>
          <cell r="G47" t="str">
            <v>2</v>
          </cell>
          <cell r="H47" t="str">
            <v>02</v>
          </cell>
          <cell r="I47" t="str">
            <v>1</v>
          </cell>
          <cell r="J47" t="str">
            <v>01</v>
          </cell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 t="str">
            <v>CAPITALIZACIÓN DE EXCEDENTES FINANCIEROS</v>
          </cell>
          <cell r="Y47">
            <v>0</v>
          </cell>
          <cell r="Z47">
            <v>0</v>
          </cell>
          <cell r="AA47">
            <v>0</v>
          </cell>
          <cell r="AB47">
            <v>41000000000</v>
          </cell>
          <cell r="AC47">
            <v>41000000000</v>
          </cell>
          <cell r="AD47">
            <v>0</v>
          </cell>
          <cell r="AE47">
            <v>41000000000</v>
          </cell>
          <cell r="AF47">
            <v>-41000000000</v>
          </cell>
        </row>
        <row r="48">
          <cell r="A48" t="str">
            <v>3-1-01-2-05</v>
          </cell>
          <cell r="B48"/>
          <cell r="C48"/>
          <cell r="D48" t="str">
            <v>3</v>
          </cell>
          <cell r="E48" t="str">
            <v>1</v>
          </cell>
          <cell r="F48" t="str">
            <v>01</v>
          </cell>
          <cell r="G48" t="str">
            <v>2</v>
          </cell>
          <cell r="H48" t="str">
            <v>05</v>
          </cell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 t="str">
            <v>RENDIMIENTOS FINANCIEROS</v>
          </cell>
          <cell r="Y48">
            <v>0</v>
          </cell>
          <cell r="Z48">
            <v>0</v>
          </cell>
          <cell r="AA48">
            <v>0</v>
          </cell>
          <cell r="AB48">
            <v>12.79</v>
          </cell>
          <cell r="AC48">
            <v>2537.5100000000002</v>
          </cell>
          <cell r="AD48">
            <v>0</v>
          </cell>
          <cell r="AE48">
            <v>2537.5100000000002</v>
          </cell>
          <cell r="AF48">
            <v>-2537.5100000000002</v>
          </cell>
        </row>
        <row r="49">
          <cell r="A49" t="str">
            <v>3-1-01-2-05-1</v>
          </cell>
          <cell r="B49"/>
          <cell r="C49"/>
          <cell r="D49" t="str">
            <v>3</v>
          </cell>
          <cell r="E49" t="str">
            <v>1</v>
          </cell>
          <cell r="F49" t="str">
            <v>01</v>
          </cell>
          <cell r="G49" t="str">
            <v>2</v>
          </cell>
          <cell r="H49" t="str">
            <v>05</v>
          </cell>
          <cell r="I49" t="str">
            <v>1</v>
          </cell>
          <cell r="J49"/>
          <cell r="K49"/>
          <cell r="L49"/>
          <cell r="M49"/>
          <cell r="N49"/>
          <cell r="O49"/>
          <cell r="P49"/>
          <cell r="Q49"/>
          <cell r="R49"/>
          <cell r="S49"/>
          <cell r="T49"/>
          <cell r="U49"/>
          <cell r="V49"/>
          <cell r="W49"/>
          <cell r="X49" t="str">
            <v>RECURSOS DE LA ENTIDAD</v>
          </cell>
          <cell r="Y49">
            <v>0</v>
          </cell>
          <cell r="Z49">
            <v>0</v>
          </cell>
          <cell r="AA49">
            <v>0</v>
          </cell>
          <cell r="AB49">
            <v>12.79</v>
          </cell>
          <cell r="AC49">
            <v>2537.5100000000002</v>
          </cell>
          <cell r="AD49">
            <v>0</v>
          </cell>
          <cell r="AE49">
            <v>2537.5100000000002</v>
          </cell>
          <cell r="AF49">
            <v>-2537.5100000000002</v>
          </cell>
        </row>
        <row r="50">
          <cell r="A50" t="str">
            <v>3-1-01-2-05-1-02</v>
          </cell>
          <cell r="B50"/>
          <cell r="C50"/>
          <cell r="D50" t="str">
            <v>3</v>
          </cell>
          <cell r="E50" t="str">
            <v>1</v>
          </cell>
          <cell r="F50" t="str">
            <v>01</v>
          </cell>
          <cell r="G50" t="str">
            <v>2</v>
          </cell>
          <cell r="H50" t="str">
            <v>05</v>
          </cell>
          <cell r="I50" t="str">
            <v>1</v>
          </cell>
          <cell r="J50" t="str">
            <v>02</v>
          </cell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  <cell r="X50" t="str">
            <v>DEPÓSITOS</v>
          </cell>
          <cell r="Y50">
            <v>0</v>
          </cell>
          <cell r="Z50">
            <v>0</v>
          </cell>
          <cell r="AA50">
            <v>0</v>
          </cell>
          <cell r="AB50">
            <v>12.79</v>
          </cell>
          <cell r="AC50">
            <v>2537.5100000000002</v>
          </cell>
          <cell r="AD50">
            <v>0</v>
          </cell>
          <cell r="AE50">
            <v>2537.5100000000002</v>
          </cell>
          <cell r="AF50">
            <v>-2537.5100000000002</v>
          </cell>
        </row>
        <row r="51">
          <cell r="A51" t="str">
            <v>3-1-01-2-05-1-02-01</v>
          </cell>
          <cell r="B51"/>
          <cell r="C51"/>
          <cell r="D51" t="str">
            <v>3</v>
          </cell>
          <cell r="E51" t="str">
            <v>1</v>
          </cell>
          <cell r="F51" t="str">
            <v>01</v>
          </cell>
          <cell r="G51" t="str">
            <v>2</v>
          </cell>
          <cell r="H51" t="str">
            <v>05</v>
          </cell>
          <cell r="I51" t="str">
            <v>1</v>
          </cell>
          <cell r="J51" t="str">
            <v>02</v>
          </cell>
          <cell r="K51" t="str">
            <v>01</v>
          </cell>
          <cell r="L51"/>
          <cell r="M51"/>
          <cell r="N51"/>
          <cell r="O51"/>
          <cell r="P51"/>
          <cell r="Q51"/>
          <cell r="R51"/>
          <cell r="S51"/>
          <cell r="T51"/>
          <cell r="U51"/>
          <cell r="V51"/>
          <cell r="W51"/>
          <cell r="X51" t="str">
            <v>INTERESES SOBRE DEPÓSITOS EN INSTITUCIONES FINANCIERAS</v>
          </cell>
          <cell r="Y51">
            <v>0</v>
          </cell>
          <cell r="Z51">
            <v>0</v>
          </cell>
          <cell r="AA51">
            <v>0</v>
          </cell>
          <cell r="AB51">
            <v>12.79</v>
          </cell>
          <cell r="AC51">
            <v>2537.5100000000002</v>
          </cell>
          <cell r="AD51">
            <v>0</v>
          </cell>
          <cell r="AE51">
            <v>2537.5100000000002</v>
          </cell>
          <cell r="AF51">
            <v>-2537.5100000000002</v>
          </cell>
        </row>
        <row r="52">
          <cell r="A52" t="str">
            <v>3-1-01-2-13</v>
          </cell>
          <cell r="B52"/>
          <cell r="C52"/>
          <cell r="D52" t="str">
            <v>3</v>
          </cell>
          <cell r="E52" t="str">
            <v>1</v>
          </cell>
          <cell r="F52" t="str">
            <v>01</v>
          </cell>
          <cell r="G52" t="str">
            <v>2</v>
          </cell>
          <cell r="H52" t="str">
            <v>13</v>
          </cell>
          <cell r="I52"/>
          <cell r="J52"/>
          <cell r="K52"/>
          <cell r="L52"/>
          <cell r="M52"/>
          <cell r="N52"/>
          <cell r="O52"/>
          <cell r="P52"/>
          <cell r="Q52"/>
          <cell r="R52"/>
          <cell r="S52"/>
          <cell r="T52"/>
          <cell r="U52"/>
          <cell r="V52"/>
          <cell r="W52"/>
          <cell r="X52" t="str">
            <v>REINTEGROS Y OTROS RECURSOS NO APROPIADOS</v>
          </cell>
          <cell r="Y52">
            <v>0</v>
          </cell>
          <cell r="Z52">
            <v>0</v>
          </cell>
          <cell r="AA52">
            <v>0</v>
          </cell>
          <cell r="AB52">
            <v>192707752</v>
          </cell>
          <cell r="AC52">
            <v>493237732</v>
          </cell>
          <cell r="AD52">
            <v>877303</v>
          </cell>
          <cell r="AE52">
            <v>492360429</v>
          </cell>
          <cell r="AF52">
            <v>-492360429</v>
          </cell>
        </row>
        <row r="53">
          <cell r="A53" t="str">
            <v>3-1-01-2-13-1</v>
          </cell>
          <cell r="B53"/>
          <cell r="C53"/>
          <cell r="D53" t="str">
            <v>3</v>
          </cell>
          <cell r="E53" t="str">
            <v>1</v>
          </cell>
          <cell r="F53" t="str">
            <v>01</v>
          </cell>
          <cell r="G53" t="str">
            <v>2</v>
          </cell>
          <cell r="H53" t="str">
            <v>13</v>
          </cell>
          <cell r="I53" t="str">
            <v>1</v>
          </cell>
          <cell r="J53"/>
          <cell r="K53"/>
          <cell r="L53"/>
          <cell r="M53"/>
          <cell r="N53"/>
          <cell r="O53"/>
          <cell r="P53"/>
          <cell r="Q53"/>
          <cell r="R53"/>
          <cell r="S53"/>
          <cell r="T53"/>
          <cell r="U53"/>
          <cell r="V53"/>
          <cell r="W53"/>
          <cell r="X53" t="str">
            <v>REINTEGROS</v>
          </cell>
          <cell r="Y53">
            <v>0</v>
          </cell>
          <cell r="Z53">
            <v>0</v>
          </cell>
          <cell r="AA53">
            <v>0</v>
          </cell>
          <cell r="AB53">
            <v>145839675</v>
          </cell>
          <cell r="AC53">
            <v>322787476</v>
          </cell>
          <cell r="AD53">
            <v>877303</v>
          </cell>
          <cell r="AE53">
            <v>321910173</v>
          </cell>
          <cell r="AF53">
            <v>-321910173</v>
          </cell>
        </row>
        <row r="54">
          <cell r="A54" t="str">
            <v>3-1-01-2-13-1-01</v>
          </cell>
          <cell r="B54"/>
          <cell r="C54"/>
          <cell r="D54" t="str">
            <v>3</v>
          </cell>
          <cell r="E54" t="str">
            <v>1</v>
          </cell>
          <cell r="F54" t="str">
            <v>01</v>
          </cell>
          <cell r="G54" t="str">
            <v>2</v>
          </cell>
          <cell r="H54" t="str">
            <v>13</v>
          </cell>
          <cell r="I54" t="str">
            <v>1</v>
          </cell>
          <cell r="J54" t="str">
            <v>01</v>
          </cell>
          <cell r="K54"/>
          <cell r="L54"/>
          <cell r="M54"/>
          <cell r="N54"/>
          <cell r="O54"/>
          <cell r="P54"/>
          <cell r="Q54"/>
          <cell r="R54"/>
          <cell r="S54"/>
          <cell r="T54"/>
          <cell r="U54"/>
          <cell r="V54"/>
          <cell r="W54"/>
          <cell r="X54" t="str">
            <v>REINTEGROS INCAPACIDADES</v>
          </cell>
          <cell r="Y54">
            <v>0</v>
          </cell>
          <cell r="Z54">
            <v>0</v>
          </cell>
          <cell r="AA54">
            <v>0</v>
          </cell>
          <cell r="AB54">
            <v>145839675</v>
          </cell>
          <cell r="AC54">
            <v>232191378</v>
          </cell>
          <cell r="AD54">
            <v>877303</v>
          </cell>
          <cell r="AE54">
            <v>231314075</v>
          </cell>
          <cell r="AF54">
            <v>-231314075</v>
          </cell>
        </row>
        <row r="55">
          <cell r="A55" t="str">
            <v>3-1-01-2-13-1-03</v>
          </cell>
          <cell r="B55"/>
          <cell r="C55"/>
          <cell r="D55" t="str">
            <v>3</v>
          </cell>
          <cell r="E55" t="str">
            <v>1</v>
          </cell>
          <cell r="F55" t="str">
            <v>01</v>
          </cell>
          <cell r="G55" t="str">
            <v>2</v>
          </cell>
          <cell r="H55" t="str">
            <v>13</v>
          </cell>
          <cell r="I55" t="str">
            <v>1</v>
          </cell>
          <cell r="J55" t="str">
            <v>03</v>
          </cell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 t="str">
            <v>REINTEGROS GASTOS DE FUNCIONAMIENTO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88371719</v>
          </cell>
          <cell r="AD55">
            <v>0</v>
          </cell>
          <cell r="AE55">
            <v>88371719</v>
          </cell>
          <cell r="AF55">
            <v>-88371719</v>
          </cell>
        </row>
        <row r="56">
          <cell r="A56" t="str">
            <v>3-1-01-2-13-1-05</v>
          </cell>
          <cell r="B56"/>
          <cell r="C56"/>
          <cell r="D56" t="str">
            <v>3</v>
          </cell>
          <cell r="E56" t="str">
            <v>1</v>
          </cell>
          <cell r="F56" t="str">
            <v>01</v>
          </cell>
          <cell r="G56" t="str">
            <v>2</v>
          </cell>
          <cell r="H56" t="str">
            <v>13</v>
          </cell>
          <cell r="I56" t="str">
            <v>1</v>
          </cell>
          <cell r="J56" t="str">
            <v>05</v>
          </cell>
          <cell r="K56"/>
          <cell r="L56"/>
          <cell r="M56"/>
          <cell r="N56"/>
          <cell r="O56"/>
          <cell r="P56"/>
          <cell r="Q56"/>
          <cell r="R56"/>
          <cell r="S56"/>
          <cell r="T56"/>
          <cell r="U56"/>
          <cell r="V56"/>
          <cell r="W56"/>
          <cell r="X56" t="str">
            <v>REINTEGROS GASTOS DE INVERSION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2224379</v>
          </cell>
          <cell r="AD56">
            <v>0</v>
          </cell>
          <cell r="AE56">
            <v>2224379</v>
          </cell>
          <cell r="AF56">
            <v>-2224379</v>
          </cell>
        </row>
        <row r="57">
          <cell r="A57" t="str">
            <v>3-1-01-2-13-2</v>
          </cell>
          <cell r="B57"/>
          <cell r="C57"/>
          <cell r="D57" t="str">
            <v>3</v>
          </cell>
          <cell r="E57" t="str">
            <v>1</v>
          </cell>
          <cell r="F57" t="str">
            <v>01</v>
          </cell>
          <cell r="G57" t="str">
            <v>2</v>
          </cell>
          <cell r="H57" t="str">
            <v>13</v>
          </cell>
          <cell r="I57" t="str">
            <v>2</v>
          </cell>
          <cell r="J57"/>
          <cell r="K57"/>
          <cell r="L57"/>
          <cell r="M57"/>
          <cell r="N57"/>
          <cell r="O57"/>
          <cell r="P57"/>
          <cell r="Q57"/>
          <cell r="R57"/>
          <cell r="S57"/>
          <cell r="T57"/>
          <cell r="U57"/>
          <cell r="V57"/>
          <cell r="W57"/>
          <cell r="X57" t="str">
            <v>RECURSOS NO APROPIADOS</v>
          </cell>
          <cell r="Y57">
            <v>0</v>
          </cell>
          <cell r="Z57">
            <v>0</v>
          </cell>
          <cell r="AA57">
            <v>0</v>
          </cell>
          <cell r="AB57">
            <v>46868077</v>
          </cell>
          <cell r="AC57">
            <v>170450256</v>
          </cell>
          <cell r="AD57">
            <v>0</v>
          </cell>
          <cell r="AE57">
            <v>170450256</v>
          </cell>
          <cell r="AF57">
            <v>-170450256</v>
          </cell>
        </row>
        <row r="58">
          <cell r="A58" t="str">
            <v>3-1-01-2-13-2-03</v>
          </cell>
          <cell r="B58"/>
          <cell r="C58"/>
          <cell r="D58" t="str">
            <v>3</v>
          </cell>
          <cell r="E58" t="str">
            <v>1</v>
          </cell>
          <cell r="F58" t="str">
            <v>01</v>
          </cell>
          <cell r="G58" t="str">
            <v>2</v>
          </cell>
          <cell r="H58" t="str">
            <v>13</v>
          </cell>
          <cell r="I58" t="str">
            <v>2</v>
          </cell>
          <cell r="J58" t="str">
            <v>03</v>
          </cell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 t="str">
            <v>APROVECHAMIENTOS</v>
          </cell>
          <cell r="Y58">
            <v>0</v>
          </cell>
          <cell r="Z58">
            <v>0</v>
          </cell>
          <cell r="AA58">
            <v>0</v>
          </cell>
          <cell r="AB58">
            <v>46868077</v>
          </cell>
          <cell r="AC58">
            <v>170450256</v>
          </cell>
          <cell r="AD58">
            <v>0</v>
          </cell>
          <cell r="AE58">
            <v>170450256</v>
          </cell>
          <cell r="AF58">
            <v>-170450256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_ING031_InformeEjecucionPres"/>
    </sheetNames>
    <sheetDataSet>
      <sheetData sheetId="0">
        <row r="18">
          <cell r="A18">
            <v>3</v>
          </cell>
          <cell r="B18" t="str">
            <v>19-12-00</v>
          </cell>
          <cell r="C18" t="str">
            <v>INSTITUTO NACIONAL DE VIGILANCIA DE MEDICAMENTOS Y ALIMENTOS - INVIMA</v>
          </cell>
          <cell r="D18" t="str">
            <v>3</v>
          </cell>
          <cell r="X18" t="str">
            <v>RECURSOS PROPIOS DE ESTABLECIMIENTOS PÚBLICOS</v>
          </cell>
          <cell r="Y18">
            <v>257665020070</v>
          </cell>
          <cell r="Z18">
            <v>0</v>
          </cell>
          <cell r="AA18">
            <v>257665020070</v>
          </cell>
          <cell r="AB18">
            <v>15907391818.370001</v>
          </cell>
          <cell r="AC18">
            <v>115646033149.42</v>
          </cell>
          <cell r="AD18">
            <v>3339012802</v>
          </cell>
          <cell r="AE18">
            <v>112307020347.42</v>
          </cell>
          <cell r="AF18">
            <v>145357999722.57999</v>
          </cell>
        </row>
        <row r="19">
          <cell r="A19" t="str">
            <v>3-1</v>
          </cell>
          <cell r="D19" t="str">
            <v>3</v>
          </cell>
          <cell r="E19" t="str">
            <v>1</v>
          </cell>
          <cell r="X19" t="str">
            <v>RECURSOS PROPIOS DE ESTABLECIMIENTOS PÚBLICOS</v>
          </cell>
          <cell r="Y19">
            <v>257665020070</v>
          </cell>
          <cell r="Z19">
            <v>0</v>
          </cell>
          <cell r="AA19">
            <v>257665020070</v>
          </cell>
          <cell r="AB19">
            <v>15907391818.370001</v>
          </cell>
          <cell r="AC19">
            <v>115646033149.42</v>
          </cell>
          <cell r="AD19">
            <v>3339012802</v>
          </cell>
          <cell r="AE19">
            <v>112307020347.42</v>
          </cell>
          <cell r="AF19">
            <v>145357999722.57999</v>
          </cell>
        </row>
        <row r="20">
          <cell r="A20" t="str">
            <v>3-1-01</v>
          </cell>
          <cell r="D20" t="str">
            <v>3</v>
          </cell>
          <cell r="E20" t="str">
            <v>1</v>
          </cell>
          <cell r="F20" t="str">
            <v>01</v>
          </cell>
          <cell r="X20" t="str">
            <v>RECURSOS PROPIOS DE ESTABLECIMIENTOS PÚBLICOS</v>
          </cell>
          <cell r="Y20">
            <v>257665020070</v>
          </cell>
          <cell r="Z20">
            <v>0</v>
          </cell>
          <cell r="AA20">
            <v>257665020070</v>
          </cell>
          <cell r="AB20">
            <v>15907391818.370001</v>
          </cell>
          <cell r="AC20">
            <v>115646033149.42</v>
          </cell>
          <cell r="AD20">
            <v>3339012802</v>
          </cell>
          <cell r="AE20">
            <v>112307020347.42</v>
          </cell>
          <cell r="AF20">
            <v>145357999722.57999</v>
          </cell>
        </row>
        <row r="21">
          <cell r="A21" t="str">
            <v>3-1-01-1</v>
          </cell>
          <cell r="D21" t="str">
            <v>3</v>
          </cell>
          <cell r="E21" t="str">
            <v>1</v>
          </cell>
          <cell r="F21" t="str">
            <v>01</v>
          </cell>
          <cell r="G21" t="str">
            <v>1</v>
          </cell>
          <cell r="X21" t="str">
            <v>INGRESOS CORRIENTES</v>
          </cell>
          <cell r="Y21">
            <v>216665020070</v>
          </cell>
          <cell r="Z21">
            <v>0</v>
          </cell>
          <cell r="AA21">
            <v>216665020070</v>
          </cell>
          <cell r="AB21">
            <v>15872977596.85</v>
          </cell>
          <cell r="AC21">
            <v>115520133416.99001</v>
          </cell>
          <cell r="AD21">
            <v>3338135499</v>
          </cell>
          <cell r="AE21">
            <v>112181997917.99001</v>
          </cell>
          <cell r="AF21">
            <v>104483022152.00999</v>
          </cell>
        </row>
        <row r="22">
          <cell r="A22" t="str">
            <v>3-1-01-1-02</v>
          </cell>
          <cell r="D22" t="str">
            <v>3</v>
          </cell>
          <cell r="E22" t="str">
            <v>1</v>
          </cell>
          <cell r="F22" t="str">
            <v>01</v>
          </cell>
          <cell r="G22" t="str">
            <v>1</v>
          </cell>
          <cell r="H22" t="str">
            <v>02</v>
          </cell>
          <cell r="X22" t="str">
            <v>INGRESOS NO TRIBUTARIOS</v>
          </cell>
          <cell r="Y22">
            <v>216665020070</v>
          </cell>
          <cell r="Z22">
            <v>0</v>
          </cell>
          <cell r="AA22">
            <v>216665020070</v>
          </cell>
          <cell r="AB22">
            <v>15872977596.85</v>
          </cell>
          <cell r="AC22">
            <v>115520133416.99001</v>
          </cell>
          <cell r="AD22">
            <v>3338135499</v>
          </cell>
          <cell r="AE22">
            <v>112181997917.99001</v>
          </cell>
          <cell r="AF22">
            <v>104483022152.00999</v>
          </cell>
        </row>
        <row r="23">
          <cell r="A23" t="str">
            <v>3-1-01-1-02-2</v>
          </cell>
          <cell r="D23" t="str">
            <v>3</v>
          </cell>
          <cell r="E23" t="str">
            <v>1</v>
          </cell>
          <cell r="F23" t="str">
            <v>01</v>
          </cell>
          <cell r="G23" t="str">
            <v>1</v>
          </cell>
          <cell r="H23" t="str">
            <v>02</v>
          </cell>
          <cell r="I23" t="str">
            <v>2</v>
          </cell>
          <cell r="X23" t="str">
            <v>TASAS Y DERECHOS ADMINISTRATIVOS</v>
          </cell>
          <cell r="Y23">
            <v>208569020070</v>
          </cell>
          <cell r="Z23">
            <v>0</v>
          </cell>
          <cell r="AA23">
            <v>208569020070</v>
          </cell>
          <cell r="AB23">
            <v>15364075177</v>
          </cell>
          <cell r="AC23">
            <v>110185100368.31</v>
          </cell>
          <cell r="AD23">
            <v>3298394921</v>
          </cell>
          <cell r="AE23">
            <v>106886705447.31</v>
          </cell>
          <cell r="AF23">
            <v>101682314622.69</v>
          </cell>
        </row>
        <row r="24">
          <cell r="A24" t="str">
            <v>3-1-01-1-02-2-29</v>
          </cell>
          <cell r="D24" t="str">
            <v>3</v>
          </cell>
          <cell r="E24" t="str">
            <v>1</v>
          </cell>
          <cell r="F24" t="str">
            <v>01</v>
          </cell>
          <cell r="G24" t="str">
            <v>1</v>
          </cell>
          <cell r="H24" t="str">
            <v>02</v>
          </cell>
          <cell r="I24" t="str">
            <v>2</v>
          </cell>
          <cell r="J24" t="str">
            <v>29</v>
          </cell>
          <cell r="X24" t="str">
            <v>EXPEDICIÓN DE REGISTROS SANITARIOS</v>
          </cell>
          <cell r="Y24">
            <v>104839583550</v>
          </cell>
          <cell r="Z24">
            <v>0</v>
          </cell>
          <cell r="AA24">
            <v>104839583550</v>
          </cell>
          <cell r="AB24">
            <v>10125028859</v>
          </cell>
          <cell r="AC24">
            <v>71129779958</v>
          </cell>
          <cell r="AD24">
            <v>2587336589</v>
          </cell>
          <cell r="AE24">
            <v>68542443369</v>
          </cell>
          <cell r="AF24">
            <v>36297140181</v>
          </cell>
        </row>
        <row r="25">
          <cell r="A25" t="str">
            <v>3-1-01-1-02-2-30</v>
          </cell>
          <cell r="D25" t="str">
            <v>3</v>
          </cell>
          <cell r="E25" t="str">
            <v>1</v>
          </cell>
          <cell r="F25" t="str">
            <v>01</v>
          </cell>
          <cell r="G25" t="str">
            <v>1</v>
          </cell>
          <cell r="H25" t="str">
            <v>02</v>
          </cell>
          <cell r="I25" t="str">
            <v>2</v>
          </cell>
          <cell r="J25" t="str">
            <v>30</v>
          </cell>
          <cell r="X25" t="str">
            <v>RENOVACIÓN DE LA CAPACIDAD DE LABORATORIOS</v>
          </cell>
          <cell r="Y25">
            <v>18054619813</v>
          </cell>
          <cell r="Z25">
            <v>0</v>
          </cell>
          <cell r="AA25">
            <v>18054619813</v>
          </cell>
          <cell r="AB25">
            <v>1466527345</v>
          </cell>
          <cell r="AC25">
            <v>9657303377</v>
          </cell>
          <cell r="AD25">
            <v>526150581</v>
          </cell>
          <cell r="AE25">
            <v>9131152796</v>
          </cell>
          <cell r="AF25">
            <v>8923467017</v>
          </cell>
        </row>
        <row r="26">
          <cell r="A26" t="str">
            <v>3-1-01-1-02-2-31</v>
          </cell>
          <cell r="D26" t="str">
            <v>3</v>
          </cell>
          <cell r="E26" t="str">
            <v>1</v>
          </cell>
          <cell r="F26" t="str">
            <v>01</v>
          </cell>
          <cell r="G26" t="str">
            <v>1</v>
          </cell>
          <cell r="H26" t="str">
            <v>02</v>
          </cell>
          <cell r="I26" t="str">
            <v>2</v>
          </cell>
          <cell r="J26" t="str">
            <v>31</v>
          </cell>
          <cell r="X26" t="str">
            <v>REALIZACIÓN DE EXÁMENES DE LABORATORIO</v>
          </cell>
          <cell r="Y26">
            <v>2889117055</v>
          </cell>
          <cell r="Z26">
            <v>0</v>
          </cell>
          <cell r="AA26">
            <v>2889117055</v>
          </cell>
          <cell r="AB26">
            <v>870023744</v>
          </cell>
          <cell r="AC26">
            <v>7296545127.3100004</v>
          </cell>
          <cell r="AD26">
            <v>46419118</v>
          </cell>
          <cell r="AE26">
            <v>7250126009.3100004</v>
          </cell>
          <cell r="AF26">
            <v>-4361008954.3100004</v>
          </cell>
        </row>
        <row r="27">
          <cell r="A27" t="str">
            <v>3-1-01-1-02-2-32</v>
          </cell>
          <cell r="D27" t="str">
            <v>3</v>
          </cell>
          <cell r="E27" t="str">
            <v>1</v>
          </cell>
          <cell r="F27" t="str">
            <v>01</v>
          </cell>
          <cell r="G27" t="str">
            <v>1</v>
          </cell>
          <cell r="H27" t="str">
            <v>02</v>
          </cell>
          <cell r="I27" t="str">
            <v>2</v>
          </cell>
          <cell r="J27" t="str">
            <v>32</v>
          </cell>
          <cell r="X27" t="str">
            <v>EXPEDICIÓN DE CERTIFICADOS DE REGISTRO SANITARIO</v>
          </cell>
          <cell r="Y27">
            <v>82785699652</v>
          </cell>
          <cell r="Z27">
            <v>0</v>
          </cell>
          <cell r="AA27">
            <v>82785699652</v>
          </cell>
          <cell r="AB27">
            <v>2902495229</v>
          </cell>
          <cell r="AC27">
            <v>22101471906</v>
          </cell>
          <cell r="AD27">
            <v>138488633</v>
          </cell>
          <cell r="AE27">
            <v>21962983273</v>
          </cell>
          <cell r="AF27">
            <v>60822716379</v>
          </cell>
        </row>
        <row r="28">
          <cell r="A28" t="str">
            <v>3-1-01-1-02-3</v>
          </cell>
          <cell r="D28" t="str">
            <v>3</v>
          </cell>
          <cell r="E28" t="str">
            <v>1</v>
          </cell>
          <cell r="F28" t="str">
            <v>01</v>
          </cell>
          <cell r="G28" t="str">
            <v>1</v>
          </cell>
          <cell r="H28" t="str">
            <v>02</v>
          </cell>
          <cell r="I28" t="str">
            <v>3</v>
          </cell>
          <cell r="X28" t="str">
            <v>MULTAS, SANCIONES E INTERESES DE MORA</v>
          </cell>
          <cell r="Y28">
            <v>8096000000</v>
          </cell>
          <cell r="Z28">
            <v>0</v>
          </cell>
          <cell r="AA28">
            <v>8096000000</v>
          </cell>
          <cell r="AB28">
            <v>506847798</v>
          </cell>
          <cell r="AC28">
            <v>5332628006.6499996</v>
          </cell>
          <cell r="AD28">
            <v>39740578</v>
          </cell>
          <cell r="AE28">
            <v>5292887428.6499996</v>
          </cell>
          <cell r="AF28">
            <v>2803112571.3499999</v>
          </cell>
        </row>
        <row r="29">
          <cell r="A29" t="str">
            <v>3-1-01-1-02-3-01</v>
          </cell>
          <cell r="D29" t="str">
            <v>3</v>
          </cell>
          <cell r="E29" t="str">
            <v>1</v>
          </cell>
          <cell r="F29" t="str">
            <v>01</v>
          </cell>
          <cell r="G29" t="str">
            <v>1</v>
          </cell>
          <cell r="H29" t="str">
            <v>02</v>
          </cell>
          <cell r="I29" t="str">
            <v>3</v>
          </cell>
          <cell r="J29" t="str">
            <v>01</v>
          </cell>
          <cell r="X29" t="str">
            <v>MULTAS Y SANCIONES</v>
          </cell>
          <cell r="Y29">
            <v>8016000000</v>
          </cell>
          <cell r="Z29">
            <v>0</v>
          </cell>
          <cell r="AA29">
            <v>8016000000</v>
          </cell>
          <cell r="AB29">
            <v>399840160</v>
          </cell>
          <cell r="AC29">
            <v>4137404095.4400001</v>
          </cell>
          <cell r="AD29">
            <v>19437908</v>
          </cell>
          <cell r="AE29">
            <v>4117966187.4400001</v>
          </cell>
          <cell r="AF29">
            <v>3898033812.5599999</v>
          </cell>
        </row>
        <row r="30">
          <cell r="A30" t="str">
            <v>3-1-01-1-02-3-01-05</v>
          </cell>
          <cell r="D30" t="str">
            <v>3</v>
          </cell>
          <cell r="E30" t="str">
            <v>1</v>
          </cell>
          <cell r="F30" t="str">
            <v>01</v>
          </cell>
          <cell r="G30" t="str">
            <v>1</v>
          </cell>
          <cell r="H30" t="str">
            <v>02</v>
          </cell>
          <cell r="I30" t="str">
            <v>3</v>
          </cell>
          <cell r="J30" t="str">
            <v>01</v>
          </cell>
          <cell r="K30" t="str">
            <v>05</v>
          </cell>
          <cell r="X30" t="str">
            <v>SANCIONES ADMINISTRATIVAS</v>
          </cell>
          <cell r="Y30">
            <v>0</v>
          </cell>
          <cell r="Z30">
            <v>0</v>
          </cell>
          <cell r="AA30">
            <v>0</v>
          </cell>
          <cell r="AB30">
            <v>399840160</v>
          </cell>
          <cell r="AC30">
            <v>4137404095.4400001</v>
          </cell>
          <cell r="AD30">
            <v>19437908</v>
          </cell>
          <cell r="AE30">
            <v>4117966187.4400001</v>
          </cell>
          <cell r="AF30">
            <v>-4117966187.4400001</v>
          </cell>
        </row>
        <row r="31">
          <cell r="A31" t="str">
            <v>3-1-01-1-02-3-02</v>
          </cell>
          <cell r="D31" t="str">
            <v>3</v>
          </cell>
          <cell r="E31" t="str">
            <v>1</v>
          </cell>
          <cell r="F31" t="str">
            <v>01</v>
          </cell>
          <cell r="G31" t="str">
            <v>1</v>
          </cell>
          <cell r="H31" t="str">
            <v>02</v>
          </cell>
          <cell r="I31" t="str">
            <v>3</v>
          </cell>
          <cell r="J31" t="str">
            <v>02</v>
          </cell>
          <cell r="X31" t="str">
            <v>INTERESES DE MORA</v>
          </cell>
          <cell r="Y31">
            <v>80000000</v>
          </cell>
          <cell r="Z31">
            <v>0</v>
          </cell>
          <cell r="AA31">
            <v>80000000</v>
          </cell>
          <cell r="AB31">
            <v>107007638</v>
          </cell>
          <cell r="AC31">
            <v>1195223911.21</v>
          </cell>
          <cell r="AD31">
            <v>20302670</v>
          </cell>
          <cell r="AE31">
            <v>1174921241.21</v>
          </cell>
          <cell r="AF31">
            <v>-1094921241.21</v>
          </cell>
        </row>
        <row r="32">
          <cell r="A32" t="str">
            <v>3-1-01-1-02-3-02-02</v>
          </cell>
          <cell r="D32" t="str">
            <v>3</v>
          </cell>
          <cell r="E32" t="str">
            <v>1</v>
          </cell>
          <cell r="F32" t="str">
            <v>01</v>
          </cell>
          <cell r="G32" t="str">
            <v>1</v>
          </cell>
          <cell r="H32" t="str">
            <v>02</v>
          </cell>
          <cell r="I32" t="str">
            <v>3</v>
          </cell>
          <cell r="J32" t="str">
            <v>02</v>
          </cell>
          <cell r="K32" t="str">
            <v>02</v>
          </cell>
          <cell r="X32" t="str">
            <v>FINANCIEROS</v>
          </cell>
          <cell r="Y32">
            <v>0</v>
          </cell>
          <cell r="Z32">
            <v>0</v>
          </cell>
          <cell r="AA32">
            <v>0</v>
          </cell>
          <cell r="AB32">
            <v>107007638</v>
          </cell>
          <cell r="AC32">
            <v>1195223911.21</v>
          </cell>
          <cell r="AD32">
            <v>20302670</v>
          </cell>
          <cell r="AE32">
            <v>1174921241.21</v>
          </cell>
          <cell r="AF32">
            <v>-1174921241.21</v>
          </cell>
        </row>
        <row r="33">
          <cell r="A33" t="str">
            <v>3-1-01-1-02-5</v>
          </cell>
          <cell r="D33" t="str">
            <v>3</v>
          </cell>
          <cell r="E33" t="str">
            <v>1</v>
          </cell>
          <cell r="F33" t="str">
            <v>01</v>
          </cell>
          <cell r="G33" t="str">
            <v>1</v>
          </cell>
          <cell r="H33" t="str">
            <v>02</v>
          </cell>
          <cell r="I33" t="str">
            <v>5</v>
          </cell>
          <cell r="X33" t="str">
            <v>VENTA DE BIENES Y SERVICIOS</v>
          </cell>
          <cell r="Y33">
            <v>0</v>
          </cell>
          <cell r="Z33">
            <v>0</v>
          </cell>
          <cell r="AA33">
            <v>0</v>
          </cell>
          <cell r="AB33">
            <v>54621.85</v>
          </cell>
          <cell r="AC33">
            <v>405042.03</v>
          </cell>
          <cell r="AD33">
            <v>0</v>
          </cell>
          <cell r="AE33">
            <v>405042.03</v>
          </cell>
          <cell r="AF33">
            <v>-405042.03</v>
          </cell>
        </row>
        <row r="34">
          <cell r="A34" t="str">
            <v>3-1-01-1-02-5-02</v>
          </cell>
          <cell r="D34" t="str">
            <v>3</v>
          </cell>
          <cell r="E34" t="str">
            <v>1</v>
          </cell>
          <cell r="F34" t="str">
            <v>01</v>
          </cell>
          <cell r="G34" t="str">
            <v>1</v>
          </cell>
          <cell r="H34" t="str">
            <v>02</v>
          </cell>
          <cell r="I34" t="str">
            <v>5</v>
          </cell>
          <cell r="J34" t="str">
            <v>02</v>
          </cell>
          <cell r="X34" t="str">
            <v>VENTAS INCIDENTALES DE ESTABLECIMIENTO NO DE MERCADO</v>
          </cell>
          <cell r="Y34">
            <v>0</v>
          </cell>
          <cell r="Z34">
            <v>0</v>
          </cell>
          <cell r="AA34">
            <v>0</v>
          </cell>
          <cell r="AB34">
            <v>54621.85</v>
          </cell>
          <cell r="AC34">
            <v>405042.03</v>
          </cell>
          <cell r="AD34">
            <v>0</v>
          </cell>
          <cell r="AE34">
            <v>405042.03</v>
          </cell>
          <cell r="AF34">
            <v>-405042.03</v>
          </cell>
        </row>
        <row r="35">
          <cell r="A35" t="str">
            <v>3-1-01-1-02-5-02-04</v>
          </cell>
          <cell r="D35" t="str">
            <v>3</v>
          </cell>
          <cell r="E35" t="str">
            <v>1</v>
          </cell>
          <cell r="F35" t="str">
            <v>01</v>
          </cell>
          <cell r="G35" t="str">
            <v>1</v>
          </cell>
          <cell r="H35" t="str">
            <v>02</v>
          </cell>
          <cell r="I35" t="str">
            <v>5</v>
          </cell>
          <cell r="J35" t="str">
            <v>02</v>
          </cell>
          <cell r="K35" t="str">
            <v>04</v>
          </cell>
          <cell r="X35" t="str">
            <v>PRODUCTOS METÁLICOS, MAQUINARIA Y EQUIPO</v>
          </cell>
          <cell r="Y35">
            <v>0</v>
          </cell>
          <cell r="Z35">
            <v>0</v>
          </cell>
          <cell r="AA35">
            <v>0</v>
          </cell>
          <cell r="AB35">
            <v>21008.41</v>
          </cell>
          <cell r="AC35">
            <v>175630.25</v>
          </cell>
          <cell r="AD35">
            <v>0</v>
          </cell>
          <cell r="AE35">
            <v>175630.25</v>
          </cell>
          <cell r="AF35">
            <v>-175630.25</v>
          </cell>
        </row>
        <row r="36">
          <cell r="A36" t="str">
            <v>3-1-01-1-02-5-02-04-7</v>
          </cell>
          <cell r="D36" t="str">
            <v>3</v>
          </cell>
          <cell r="E36" t="str">
            <v>1</v>
          </cell>
          <cell r="F36" t="str">
            <v>01</v>
          </cell>
          <cell r="G36" t="str">
            <v>1</v>
          </cell>
          <cell r="H36" t="str">
            <v>02</v>
          </cell>
          <cell r="I36" t="str">
            <v>5</v>
          </cell>
          <cell r="J36" t="str">
            <v>02</v>
          </cell>
          <cell r="K36" t="str">
            <v>04</v>
          </cell>
          <cell r="L36" t="str">
            <v>7</v>
          </cell>
          <cell r="X36" t="str">
            <v>EQUIPO Y APARATOS DE RADIO, TELEVISIÓN Y COMUNICACIONES</v>
          </cell>
          <cell r="Y36">
            <v>0</v>
          </cell>
          <cell r="Z36">
            <v>0</v>
          </cell>
          <cell r="AA36">
            <v>0</v>
          </cell>
          <cell r="AB36">
            <v>21008.41</v>
          </cell>
          <cell r="AC36">
            <v>175630.25</v>
          </cell>
          <cell r="AD36">
            <v>0</v>
          </cell>
          <cell r="AE36">
            <v>175630.25</v>
          </cell>
          <cell r="AF36">
            <v>-175630.25</v>
          </cell>
        </row>
        <row r="37">
          <cell r="A37" t="str">
            <v>3-1-01-1-02-5-02-04-7-9</v>
          </cell>
          <cell r="D37" t="str">
            <v>3</v>
          </cell>
          <cell r="E37" t="str">
            <v>1</v>
          </cell>
          <cell r="F37" t="str">
            <v>01</v>
          </cell>
          <cell r="G37" t="str">
            <v>1</v>
          </cell>
          <cell r="H37" t="str">
            <v>02</v>
          </cell>
          <cell r="I37" t="str">
            <v>5</v>
          </cell>
          <cell r="J37" t="str">
            <v>02</v>
          </cell>
          <cell r="K37" t="str">
            <v>04</v>
          </cell>
          <cell r="L37" t="str">
            <v>7</v>
          </cell>
          <cell r="M37" t="str">
            <v>9</v>
          </cell>
          <cell r="X37" t="str">
            <v>TARJETAS CON BANDAS MAGNÉTICAS O PLAQUETAS (CHIP)</v>
          </cell>
          <cell r="Y37">
            <v>0</v>
          </cell>
          <cell r="Z37">
            <v>0</v>
          </cell>
          <cell r="AA37">
            <v>0</v>
          </cell>
          <cell r="AB37">
            <v>21008.41</v>
          </cell>
          <cell r="AC37">
            <v>175630.25</v>
          </cell>
          <cell r="AD37">
            <v>0</v>
          </cell>
          <cell r="AE37">
            <v>175630.25</v>
          </cell>
          <cell r="AF37">
            <v>-175630.25</v>
          </cell>
        </row>
        <row r="38">
          <cell r="A38" t="str">
            <v>3-1-01-1-02-5-02-08</v>
          </cell>
          <cell r="D38" t="str">
            <v>3</v>
          </cell>
          <cell r="E38" t="str">
            <v>1</v>
          </cell>
          <cell r="F38" t="str">
            <v>01</v>
          </cell>
          <cell r="G38" t="str">
            <v>1</v>
          </cell>
          <cell r="H38" t="str">
            <v>02</v>
          </cell>
          <cell r="I38" t="str">
            <v>5</v>
          </cell>
          <cell r="J38" t="str">
            <v>02</v>
          </cell>
          <cell r="K38" t="str">
            <v>08</v>
          </cell>
          <cell r="X38" t="str">
            <v>SERVICIOS PRESTADOS A LAS EMPRESAS Y SERVICIOS DE PRODUCCIÓN</v>
          </cell>
          <cell r="Y38">
            <v>0</v>
          </cell>
          <cell r="Z38">
            <v>0</v>
          </cell>
          <cell r="AA38">
            <v>0</v>
          </cell>
          <cell r="AB38">
            <v>33613.440000000002</v>
          </cell>
          <cell r="AC38">
            <v>229411.78</v>
          </cell>
          <cell r="AD38">
            <v>0</v>
          </cell>
          <cell r="AE38">
            <v>229411.78</v>
          </cell>
          <cell r="AF38">
            <v>-229411.78</v>
          </cell>
        </row>
        <row r="39">
          <cell r="A39" t="str">
            <v>3-1-01-1-02-5-02-08-9</v>
          </cell>
          <cell r="D39" t="str">
            <v>3</v>
          </cell>
          <cell r="E39" t="str">
            <v>1</v>
          </cell>
          <cell r="F39" t="str">
            <v>01</v>
          </cell>
          <cell r="G39" t="str">
            <v>1</v>
          </cell>
          <cell r="H39" t="str">
            <v>02</v>
          </cell>
          <cell r="I39" t="str">
            <v>5</v>
          </cell>
          <cell r="J39" t="str">
            <v>02</v>
          </cell>
          <cell r="K39" t="str">
            <v>08</v>
          </cell>
          <cell r="L39" t="str">
            <v>9</v>
          </cell>
          <cell r="X39" t="str">
            <v>OTROS SERVICIOS DE FABRICACIÓN; SERVICIOS DE EDICIÓN, IMPRESIÓN Y REPRODUCCIÓN; SERVICIOS DE RECUPERACIÓN DE MATERIALES</v>
          </cell>
          <cell r="Y39">
            <v>0</v>
          </cell>
          <cell r="Z39">
            <v>0</v>
          </cell>
          <cell r="AA39">
            <v>0</v>
          </cell>
          <cell r="AB39">
            <v>33613.440000000002</v>
          </cell>
          <cell r="AC39">
            <v>229411.78</v>
          </cell>
          <cell r="AD39">
            <v>0</v>
          </cell>
          <cell r="AE39">
            <v>229411.78</v>
          </cell>
          <cell r="AF39">
            <v>-229411.78</v>
          </cell>
        </row>
        <row r="40">
          <cell r="A40" t="str">
            <v>3-1-01-1-02-5-02-08-9-1</v>
          </cell>
          <cell r="D40" t="str">
            <v>3</v>
          </cell>
          <cell r="E40" t="str">
            <v>1</v>
          </cell>
          <cell r="F40" t="str">
            <v>01</v>
          </cell>
          <cell r="G40" t="str">
            <v>1</v>
          </cell>
          <cell r="H40" t="str">
            <v>02</v>
          </cell>
          <cell r="I40" t="str">
            <v>5</v>
          </cell>
          <cell r="J40" t="str">
            <v>02</v>
          </cell>
          <cell r="K40" t="str">
            <v>08</v>
          </cell>
          <cell r="L40" t="str">
            <v>9</v>
          </cell>
          <cell r="M40" t="str">
            <v>1</v>
          </cell>
          <cell r="X40" t="str">
            <v>SERVICIOS DE EDICIÓN, IMPRESIÓN Y REPRODUCCIÓN</v>
          </cell>
          <cell r="Y40">
            <v>0</v>
          </cell>
          <cell r="Z40">
            <v>0</v>
          </cell>
          <cell r="AA40">
            <v>0</v>
          </cell>
          <cell r="AB40">
            <v>33613.440000000002</v>
          </cell>
          <cell r="AC40">
            <v>229411.78</v>
          </cell>
          <cell r="AD40">
            <v>0</v>
          </cell>
          <cell r="AE40">
            <v>229411.78</v>
          </cell>
          <cell r="AF40">
            <v>-229411.78</v>
          </cell>
        </row>
        <row r="41">
          <cell r="A41" t="str">
            <v>3-1-01-1-02-6</v>
          </cell>
          <cell r="D41" t="str">
            <v>3</v>
          </cell>
          <cell r="E41" t="str">
            <v>1</v>
          </cell>
          <cell r="F41" t="str">
            <v>01</v>
          </cell>
          <cell r="G41" t="str">
            <v>1</v>
          </cell>
          <cell r="H41" t="str">
            <v>02</v>
          </cell>
          <cell r="I41" t="str">
            <v>6</v>
          </cell>
          <cell r="X41" t="str">
            <v>TRANSFERENCIAS CORRIENTES</v>
          </cell>
          <cell r="Y41">
            <v>0</v>
          </cell>
          <cell r="Z41">
            <v>0</v>
          </cell>
          <cell r="AA41">
            <v>0</v>
          </cell>
          <cell r="AB41">
            <v>2000000</v>
          </cell>
          <cell r="AC41">
            <v>2000000</v>
          </cell>
          <cell r="AD41">
            <v>0</v>
          </cell>
          <cell r="AE41">
            <v>2000000</v>
          </cell>
          <cell r="AF41">
            <v>-2000000</v>
          </cell>
        </row>
        <row r="42">
          <cell r="A42" t="str">
            <v>3-1-01-1-02-6-02</v>
          </cell>
          <cell r="D42" t="str">
            <v>3</v>
          </cell>
          <cell r="E42" t="str">
            <v>1</v>
          </cell>
          <cell r="F42" t="str">
            <v>01</v>
          </cell>
          <cell r="G42" t="str">
            <v>1</v>
          </cell>
          <cell r="H42" t="str">
            <v>02</v>
          </cell>
          <cell r="I42" t="str">
            <v>6</v>
          </cell>
          <cell r="J42" t="str">
            <v>02</v>
          </cell>
          <cell r="X42" t="str">
            <v>SENTENCIAS Y CONCILIACIONES</v>
          </cell>
          <cell r="Y42">
            <v>0</v>
          </cell>
          <cell r="Z42">
            <v>0</v>
          </cell>
          <cell r="AA42">
            <v>0</v>
          </cell>
          <cell r="AB42">
            <v>2000000</v>
          </cell>
          <cell r="AC42">
            <v>2000000</v>
          </cell>
          <cell r="AD42">
            <v>0</v>
          </cell>
          <cell r="AE42">
            <v>2000000</v>
          </cell>
          <cell r="AF42">
            <v>-2000000</v>
          </cell>
        </row>
        <row r="43">
          <cell r="A43" t="str">
            <v>3-1-01-1-02-6-02-01</v>
          </cell>
          <cell r="D43" t="str">
            <v>3</v>
          </cell>
          <cell r="E43" t="str">
            <v>1</v>
          </cell>
          <cell r="F43" t="str">
            <v>01</v>
          </cell>
          <cell r="G43" t="str">
            <v>1</v>
          </cell>
          <cell r="H43" t="str">
            <v>02</v>
          </cell>
          <cell r="I43" t="str">
            <v>6</v>
          </cell>
          <cell r="J43" t="str">
            <v>02</v>
          </cell>
          <cell r="K43" t="str">
            <v>01</v>
          </cell>
          <cell r="X43" t="str">
            <v>SENTENCIAS</v>
          </cell>
          <cell r="Y43">
            <v>0</v>
          </cell>
          <cell r="Z43">
            <v>0</v>
          </cell>
          <cell r="AA43">
            <v>0</v>
          </cell>
          <cell r="AB43">
            <v>2000000</v>
          </cell>
          <cell r="AC43">
            <v>2000000</v>
          </cell>
          <cell r="AD43">
            <v>0</v>
          </cell>
          <cell r="AE43">
            <v>2000000</v>
          </cell>
          <cell r="AF43">
            <v>-2000000</v>
          </cell>
        </row>
        <row r="44">
          <cell r="A44" t="str">
            <v>3-1-01-2</v>
          </cell>
          <cell r="D44" t="str">
            <v>3</v>
          </cell>
          <cell r="E44" t="str">
            <v>1</v>
          </cell>
          <cell r="F44" t="str">
            <v>01</v>
          </cell>
          <cell r="G44" t="str">
            <v>2</v>
          </cell>
          <cell r="X44" t="str">
            <v>RECURSOS DE CAPITAL</v>
          </cell>
          <cell r="Y44">
            <v>41000000000</v>
          </cell>
          <cell r="Z44">
            <v>0</v>
          </cell>
          <cell r="AA44">
            <v>41000000000</v>
          </cell>
          <cell r="AB44">
            <v>34414221.520000003</v>
          </cell>
          <cell r="AC44">
            <v>125899732.43000001</v>
          </cell>
          <cell r="AD44">
            <v>877303</v>
          </cell>
          <cell r="AE44">
            <v>125022429.43000001</v>
          </cell>
          <cell r="AF44">
            <v>40874977570.57</v>
          </cell>
        </row>
        <row r="45">
          <cell r="A45" t="str">
            <v>3-1-01-2-02</v>
          </cell>
          <cell r="D45" t="str">
            <v>3</v>
          </cell>
          <cell r="E45" t="str">
            <v>1</v>
          </cell>
          <cell r="F45" t="str">
            <v>01</v>
          </cell>
          <cell r="G45" t="str">
            <v>2</v>
          </cell>
          <cell r="H45" t="str">
            <v>02</v>
          </cell>
          <cell r="X45" t="str">
            <v>EXCEDENTES FINANCIEROS</v>
          </cell>
          <cell r="Y45">
            <v>41000000000</v>
          </cell>
          <cell r="Z45">
            <v>0</v>
          </cell>
          <cell r="AA45">
            <v>41000000000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41000000000</v>
          </cell>
        </row>
        <row r="46">
          <cell r="A46" t="str">
            <v>3-1-01-2-02-1</v>
          </cell>
          <cell r="D46" t="str">
            <v>3</v>
          </cell>
          <cell r="E46" t="str">
            <v>1</v>
          </cell>
          <cell r="F46" t="str">
            <v>01</v>
          </cell>
          <cell r="G46" t="str">
            <v>2</v>
          </cell>
          <cell r="H46" t="str">
            <v>02</v>
          </cell>
          <cell r="I46" t="str">
            <v>1</v>
          </cell>
          <cell r="X46" t="str">
            <v>ESTABLECIMIENTOS PÚBLICOS</v>
          </cell>
          <cell r="Y46">
            <v>41000000000</v>
          </cell>
          <cell r="Z46">
            <v>0</v>
          </cell>
          <cell r="AA46">
            <v>41000000000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41000000000</v>
          </cell>
        </row>
        <row r="47">
          <cell r="A47" t="str">
            <v>3-1-01-2-05</v>
          </cell>
          <cell r="D47" t="str">
            <v>3</v>
          </cell>
          <cell r="E47" t="str">
            <v>1</v>
          </cell>
          <cell r="F47" t="str">
            <v>01</v>
          </cell>
          <cell r="G47" t="str">
            <v>2</v>
          </cell>
          <cell r="H47" t="str">
            <v>05</v>
          </cell>
          <cell r="X47" t="str">
            <v>RENDIMIENTOS FINANCIEROS</v>
          </cell>
          <cell r="Y47">
            <v>0</v>
          </cell>
          <cell r="Z47">
            <v>0</v>
          </cell>
          <cell r="AA47">
            <v>0</v>
          </cell>
          <cell r="AB47">
            <v>252.52</v>
          </cell>
          <cell r="AC47">
            <v>889.43</v>
          </cell>
          <cell r="AD47">
            <v>0</v>
          </cell>
          <cell r="AE47">
            <v>889.43</v>
          </cell>
          <cell r="AF47">
            <v>-889.43</v>
          </cell>
        </row>
        <row r="48">
          <cell r="A48" t="str">
            <v>3-1-01-2-05-1</v>
          </cell>
          <cell r="D48" t="str">
            <v>3</v>
          </cell>
          <cell r="E48" t="str">
            <v>1</v>
          </cell>
          <cell r="F48" t="str">
            <v>01</v>
          </cell>
          <cell r="G48" t="str">
            <v>2</v>
          </cell>
          <cell r="H48" t="str">
            <v>05</v>
          </cell>
          <cell r="I48" t="str">
            <v>1</v>
          </cell>
          <cell r="X48" t="str">
            <v>RECURSOS DE LA ENTIDAD</v>
          </cell>
          <cell r="Y48">
            <v>0</v>
          </cell>
          <cell r="Z48">
            <v>0</v>
          </cell>
          <cell r="AA48">
            <v>0</v>
          </cell>
          <cell r="AB48">
            <v>252.52</v>
          </cell>
          <cell r="AC48">
            <v>889.43</v>
          </cell>
          <cell r="AD48">
            <v>0</v>
          </cell>
          <cell r="AE48">
            <v>889.43</v>
          </cell>
          <cell r="AF48">
            <v>-889.43</v>
          </cell>
        </row>
        <row r="49">
          <cell r="A49" t="str">
            <v>3-1-01-2-05-1-02</v>
          </cell>
          <cell r="D49" t="str">
            <v>3</v>
          </cell>
          <cell r="E49" t="str">
            <v>1</v>
          </cell>
          <cell r="F49" t="str">
            <v>01</v>
          </cell>
          <cell r="G49" t="str">
            <v>2</v>
          </cell>
          <cell r="H49" t="str">
            <v>05</v>
          </cell>
          <cell r="I49" t="str">
            <v>1</v>
          </cell>
          <cell r="J49" t="str">
            <v>02</v>
          </cell>
          <cell r="X49" t="str">
            <v>DEPÓSITOS</v>
          </cell>
          <cell r="Y49">
            <v>0</v>
          </cell>
          <cell r="Z49">
            <v>0</v>
          </cell>
          <cell r="AA49">
            <v>0</v>
          </cell>
          <cell r="AB49">
            <v>252.52</v>
          </cell>
          <cell r="AC49">
            <v>889.43</v>
          </cell>
          <cell r="AD49">
            <v>0</v>
          </cell>
          <cell r="AE49">
            <v>889.43</v>
          </cell>
          <cell r="AF49">
            <v>-889.43</v>
          </cell>
        </row>
        <row r="50">
          <cell r="A50" t="str">
            <v>3-1-01-2-05-1-02-01</v>
          </cell>
          <cell r="D50" t="str">
            <v>3</v>
          </cell>
          <cell r="E50" t="str">
            <v>1</v>
          </cell>
          <cell r="F50" t="str">
            <v>01</v>
          </cell>
          <cell r="G50" t="str">
            <v>2</v>
          </cell>
          <cell r="H50" t="str">
            <v>05</v>
          </cell>
          <cell r="I50" t="str">
            <v>1</v>
          </cell>
          <cell r="J50" t="str">
            <v>02</v>
          </cell>
          <cell r="K50" t="str">
            <v>01</v>
          </cell>
          <cell r="X50" t="str">
            <v>INTERESES SOBRE DEPÓSITOS EN INSTITUCIONES FINANCIERAS</v>
          </cell>
          <cell r="Y50">
            <v>0</v>
          </cell>
          <cell r="Z50">
            <v>0</v>
          </cell>
          <cell r="AA50">
            <v>0</v>
          </cell>
          <cell r="AB50">
            <v>252.52</v>
          </cell>
          <cell r="AC50">
            <v>889.43</v>
          </cell>
          <cell r="AD50">
            <v>0</v>
          </cell>
          <cell r="AE50">
            <v>889.43</v>
          </cell>
          <cell r="AF50">
            <v>-889.43</v>
          </cell>
        </row>
        <row r="51">
          <cell r="A51" t="str">
            <v>3-1-01-2-13</v>
          </cell>
          <cell r="D51" t="str">
            <v>3</v>
          </cell>
          <cell r="E51" t="str">
            <v>1</v>
          </cell>
          <cell r="F51" t="str">
            <v>01</v>
          </cell>
          <cell r="G51" t="str">
            <v>2</v>
          </cell>
          <cell r="H51" t="str">
            <v>13</v>
          </cell>
          <cell r="X51" t="str">
            <v>REINTEGROS Y OTROS RECURSOS NO APROPIADOS</v>
          </cell>
          <cell r="Y51">
            <v>0</v>
          </cell>
          <cell r="Z51">
            <v>0</v>
          </cell>
          <cell r="AA51">
            <v>0</v>
          </cell>
          <cell r="AB51">
            <v>34413969</v>
          </cell>
          <cell r="AC51">
            <v>125898843</v>
          </cell>
          <cell r="AD51">
            <v>877303</v>
          </cell>
          <cell r="AE51">
            <v>125021540</v>
          </cell>
          <cell r="AF51">
            <v>-125021540</v>
          </cell>
        </row>
        <row r="52">
          <cell r="A52" t="str">
            <v>3-1-01-2-13-1</v>
          </cell>
          <cell r="D52" t="str">
            <v>3</v>
          </cell>
          <cell r="E52" t="str">
            <v>1</v>
          </cell>
          <cell r="F52" t="str">
            <v>01</v>
          </cell>
          <cell r="G52" t="str">
            <v>2</v>
          </cell>
          <cell r="H52" t="str">
            <v>13</v>
          </cell>
          <cell r="I52" t="str">
            <v>1</v>
          </cell>
          <cell r="X52" t="str">
            <v>REINTEGROS</v>
          </cell>
          <cell r="Y52">
            <v>0</v>
          </cell>
          <cell r="Z52">
            <v>0</v>
          </cell>
          <cell r="AA52">
            <v>0</v>
          </cell>
          <cell r="AB52">
            <v>34325075</v>
          </cell>
          <cell r="AC52">
            <v>120935864</v>
          </cell>
          <cell r="AD52">
            <v>877303</v>
          </cell>
          <cell r="AE52">
            <v>120058561</v>
          </cell>
          <cell r="AF52">
            <v>-120058561</v>
          </cell>
        </row>
        <row r="53">
          <cell r="A53" t="str">
            <v>3-1-01-2-13-1-01</v>
          </cell>
          <cell r="D53" t="str">
            <v>3</v>
          </cell>
          <cell r="E53" t="str">
            <v>1</v>
          </cell>
          <cell r="F53" t="str">
            <v>01</v>
          </cell>
          <cell r="G53" t="str">
            <v>2</v>
          </cell>
          <cell r="H53" t="str">
            <v>13</v>
          </cell>
          <cell r="I53" t="str">
            <v>1</v>
          </cell>
          <cell r="J53" t="str">
            <v>01</v>
          </cell>
          <cell r="X53" t="str">
            <v>REINTEGROS INCAPACIDADES</v>
          </cell>
          <cell r="Y53">
            <v>0</v>
          </cell>
          <cell r="Z53">
            <v>0</v>
          </cell>
          <cell r="AA53">
            <v>0</v>
          </cell>
          <cell r="AB53">
            <v>3392608</v>
          </cell>
          <cell r="AC53">
            <v>86351703</v>
          </cell>
          <cell r="AD53">
            <v>877303</v>
          </cell>
          <cell r="AE53">
            <v>85474400</v>
          </cell>
          <cell r="AF53">
            <v>-85474400</v>
          </cell>
        </row>
        <row r="54">
          <cell r="A54" t="str">
            <v>3-1-01-2-13-1-03</v>
          </cell>
          <cell r="D54" t="str">
            <v>3</v>
          </cell>
          <cell r="E54" t="str">
            <v>1</v>
          </cell>
          <cell r="F54" t="str">
            <v>01</v>
          </cell>
          <cell r="G54" t="str">
            <v>2</v>
          </cell>
          <cell r="H54" t="str">
            <v>13</v>
          </cell>
          <cell r="I54" t="str">
            <v>1</v>
          </cell>
          <cell r="J54" t="str">
            <v>03</v>
          </cell>
          <cell r="X54" t="str">
            <v>REINTEGROS GASTOS DE FUNCIONAMIENTO</v>
          </cell>
          <cell r="Y54">
            <v>0</v>
          </cell>
          <cell r="Z54">
            <v>0</v>
          </cell>
          <cell r="AA54">
            <v>0</v>
          </cell>
          <cell r="AB54">
            <v>30932467</v>
          </cell>
          <cell r="AC54">
            <v>32359782</v>
          </cell>
          <cell r="AD54">
            <v>0</v>
          </cell>
          <cell r="AE54">
            <v>32359782</v>
          </cell>
          <cell r="AF54">
            <v>-32359782</v>
          </cell>
        </row>
        <row r="55">
          <cell r="A55" t="str">
            <v>3-1-01-2-13-1-05</v>
          </cell>
          <cell r="D55" t="str">
            <v>3</v>
          </cell>
          <cell r="E55" t="str">
            <v>1</v>
          </cell>
          <cell r="F55" t="str">
            <v>01</v>
          </cell>
          <cell r="G55" t="str">
            <v>2</v>
          </cell>
          <cell r="H55" t="str">
            <v>13</v>
          </cell>
          <cell r="I55" t="str">
            <v>1</v>
          </cell>
          <cell r="J55" t="str">
            <v>05</v>
          </cell>
          <cell r="X55" t="str">
            <v>REINTEGROS GASTOS DE INVERSION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2224379</v>
          </cell>
          <cell r="AD55">
            <v>0</v>
          </cell>
          <cell r="AE55">
            <v>2224379</v>
          </cell>
          <cell r="AF55">
            <v>-2224379</v>
          </cell>
        </row>
        <row r="56">
          <cell r="A56" t="str">
            <v>3-1-01-2-13-2</v>
          </cell>
          <cell r="D56" t="str">
            <v>3</v>
          </cell>
          <cell r="E56" t="str">
            <v>1</v>
          </cell>
          <cell r="F56" t="str">
            <v>01</v>
          </cell>
          <cell r="G56" t="str">
            <v>2</v>
          </cell>
          <cell r="H56" t="str">
            <v>13</v>
          </cell>
          <cell r="I56" t="str">
            <v>2</v>
          </cell>
          <cell r="X56" t="str">
            <v>RECURSOS NO APROPIADOS</v>
          </cell>
          <cell r="Y56">
            <v>0</v>
          </cell>
          <cell r="Z56">
            <v>0</v>
          </cell>
          <cell r="AA56">
            <v>0</v>
          </cell>
          <cell r="AB56">
            <v>88894</v>
          </cell>
          <cell r="AC56">
            <v>4962979</v>
          </cell>
          <cell r="AD56">
            <v>0</v>
          </cell>
          <cell r="AE56">
            <v>4962979</v>
          </cell>
          <cell r="AF56">
            <v>-4962979</v>
          </cell>
        </row>
        <row r="57">
          <cell r="A57" t="str">
            <v>3-1-01-2-13-2-03</v>
          </cell>
          <cell r="D57" t="str">
            <v>3</v>
          </cell>
          <cell r="E57" t="str">
            <v>1</v>
          </cell>
          <cell r="F57" t="str">
            <v>01</v>
          </cell>
          <cell r="G57" t="str">
            <v>2</v>
          </cell>
          <cell r="H57" t="str">
            <v>13</v>
          </cell>
          <cell r="I57" t="str">
            <v>2</v>
          </cell>
          <cell r="J57" t="str">
            <v>03</v>
          </cell>
          <cell r="X57" t="str">
            <v>APROVECHAMIENTOS</v>
          </cell>
          <cell r="Y57">
            <v>0</v>
          </cell>
          <cell r="Z57">
            <v>0</v>
          </cell>
          <cell r="AA57">
            <v>0</v>
          </cell>
          <cell r="AB57">
            <v>88894</v>
          </cell>
          <cell r="AC57">
            <v>4962979</v>
          </cell>
          <cell r="AD57">
            <v>0</v>
          </cell>
          <cell r="AE57">
            <v>4962979</v>
          </cell>
          <cell r="AF57">
            <v>-4962979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9"/>
  <sheetViews>
    <sheetView topLeftCell="L1" workbookViewId="0">
      <selection activeCell="R9" sqref="R9"/>
    </sheetView>
  </sheetViews>
  <sheetFormatPr baseColWidth="10" defaultColWidth="11.42578125" defaultRowHeight="15" x14ac:dyDescent="0.25"/>
  <cols>
    <col min="1" max="1" width="21.7109375" style="5" bestFit="1" customWidth="1"/>
    <col min="2" max="2" width="4.28515625" bestFit="1" customWidth="1"/>
    <col min="3" max="6" width="4.5703125" bestFit="1" customWidth="1"/>
    <col min="7" max="7" width="4.28515625" bestFit="1" customWidth="1"/>
    <col min="8" max="8" width="4.7109375" bestFit="1" customWidth="1"/>
    <col min="9" max="11" width="5" bestFit="1" customWidth="1"/>
    <col min="12" max="12" width="36.85546875" bestFit="1" customWidth="1"/>
    <col min="13" max="13" width="17.140625" customWidth="1"/>
    <col min="15" max="15" width="18.5703125" customWidth="1"/>
    <col min="16" max="16" width="14.5703125" customWidth="1"/>
    <col min="17" max="17" width="13.28515625" bestFit="1" customWidth="1"/>
    <col min="18" max="18" width="14.85546875" customWidth="1"/>
    <col min="19" max="19" width="13.5703125" bestFit="1" customWidth="1"/>
    <col min="20" max="20" width="14.7109375" bestFit="1" customWidth="1"/>
  </cols>
  <sheetData>
    <row r="1" spans="1:20" ht="37.5" x14ac:dyDescent="0.25">
      <c r="B1" s="22" t="s">
        <v>0</v>
      </c>
      <c r="C1" s="22" t="s">
        <v>1</v>
      </c>
      <c r="D1" s="22" t="s">
        <v>2</v>
      </c>
      <c r="E1" s="22" t="s">
        <v>3</v>
      </c>
      <c r="F1" s="22" t="s">
        <v>4</v>
      </c>
      <c r="G1" s="22" t="s">
        <v>5</v>
      </c>
      <c r="H1" s="22" t="s">
        <v>6</v>
      </c>
      <c r="I1" s="22" t="s">
        <v>7</v>
      </c>
      <c r="J1" s="22" t="s">
        <v>8</v>
      </c>
      <c r="K1" s="22" t="s">
        <v>9</v>
      </c>
      <c r="L1" s="22" t="s">
        <v>10</v>
      </c>
      <c r="M1" s="22" t="s">
        <v>11</v>
      </c>
      <c r="N1" s="22" t="s">
        <v>12</v>
      </c>
      <c r="O1" s="22" t="s">
        <v>13</v>
      </c>
      <c r="P1" s="22" t="s">
        <v>14</v>
      </c>
      <c r="Q1" s="22" t="s">
        <v>15</v>
      </c>
      <c r="R1" s="22" t="s">
        <v>16</v>
      </c>
      <c r="S1" s="22" t="s">
        <v>17</v>
      </c>
      <c r="T1" s="22" t="s">
        <v>18</v>
      </c>
    </row>
    <row r="2" spans="1:20" ht="18" x14ac:dyDescent="0.25">
      <c r="A2" s="17">
        <v>3</v>
      </c>
      <c r="B2" s="18" t="s">
        <v>19</v>
      </c>
      <c r="C2" s="18"/>
      <c r="D2" s="18"/>
      <c r="E2" s="18"/>
      <c r="F2" s="18"/>
      <c r="G2" s="18"/>
      <c r="H2" s="18"/>
      <c r="I2" s="18"/>
      <c r="J2" s="18"/>
      <c r="K2" s="18"/>
      <c r="L2" s="18" t="s">
        <v>20</v>
      </c>
      <c r="M2" s="20">
        <v>230762784988</v>
      </c>
      <c r="N2" s="19">
        <v>0</v>
      </c>
      <c r="O2" s="20">
        <v>230762784988</v>
      </c>
      <c r="P2" s="20">
        <v>2832691712.48</v>
      </c>
      <c r="Q2" s="20">
        <v>12401177324.120001</v>
      </c>
      <c r="R2" s="20">
        <v>119197723</v>
      </c>
      <c r="S2" s="20">
        <v>12281979601.120001</v>
      </c>
      <c r="T2" s="20">
        <v>218480805386.88</v>
      </c>
    </row>
    <row r="3" spans="1:20" ht="18" x14ac:dyDescent="0.25">
      <c r="A3" s="16" t="str">
        <f>CONCATENATE(B3&amp; "-",C3,)</f>
        <v>3-1</v>
      </c>
      <c r="B3" s="18" t="s">
        <v>19</v>
      </c>
      <c r="C3" s="18" t="s">
        <v>21</v>
      </c>
      <c r="D3" s="18"/>
      <c r="E3" s="18"/>
      <c r="F3" s="18"/>
      <c r="G3" s="18"/>
      <c r="H3" s="18"/>
      <c r="I3" s="18"/>
      <c r="J3" s="18"/>
      <c r="K3" s="18"/>
      <c r="L3" s="18" t="s">
        <v>20</v>
      </c>
      <c r="M3" s="20">
        <v>230762784988</v>
      </c>
      <c r="N3" s="19">
        <v>0</v>
      </c>
      <c r="O3" s="20">
        <v>230762784988</v>
      </c>
      <c r="P3" s="20">
        <v>2832691712.48</v>
      </c>
      <c r="Q3" s="20">
        <v>12401177324.120001</v>
      </c>
      <c r="R3" s="20">
        <v>119197723</v>
      </c>
      <c r="S3" s="20">
        <v>12281979601.120001</v>
      </c>
      <c r="T3" s="20">
        <v>218480805386.88</v>
      </c>
    </row>
    <row r="4" spans="1:20" ht="18" x14ac:dyDescent="0.25">
      <c r="A4" s="16" t="str">
        <f>CONCATENATE(B4&amp; "-",C4&amp; "-",D4,E4)</f>
        <v>3-1-01</v>
      </c>
      <c r="B4" s="18" t="s">
        <v>19</v>
      </c>
      <c r="C4" s="18" t="s">
        <v>21</v>
      </c>
      <c r="D4" s="18" t="s">
        <v>22</v>
      </c>
      <c r="E4" s="18"/>
      <c r="F4" s="18"/>
      <c r="G4" s="18"/>
      <c r="H4" s="18"/>
      <c r="I4" s="18"/>
      <c r="J4" s="18"/>
      <c r="K4" s="18"/>
      <c r="L4" s="18" t="s">
        <v>20</v>
      </c>
      <c r="M4" s="20">
        <v>230762784988</v>
      </c>
      <c r="N4" s="19">
        <v>0</v>
      </c>
      <c r="O4" s="20">
        <v>230762784988</v>
      </c>
      <c r="P4" s="20">
        <v>2832691712.48</v>
      </c>
      <c r="Q4" s="20">
        <v>12401177324.120001</v>
      </c>
      <c r="R4" s="20">
        <v>119197723</v>
      </c>
      <c r="S4" s="20">
        <v>12281979601.120001</v>
      </c>
      <c r="T4" s="20">
        <v>218480805386.88</v>
      </c>
    </row>
    <row r="5" spans="1:20" x14ac:dyDescent="0.25">
      <c r="A5" s="16" t="str">
        <f>CONCATENATE(B5&amp; "-",C5&amp; "-",D5&amp; "-",E5,F5,G5,H5,I5,J5,K5)</f>
        <v>3-1-01-1</v>
      </c>
      <c r="B5" s="18" t="s">
        <v>19</v>
      </c>
      <c r="C5" s="18" t="s">
        <v>21</v>
      </c>
      <c r="D5" s="18" t="s">
        <v>22</v>
      </c>
      <c r="E5" s="18" t="s">
        <v>21</v>
      </c>
      <c r="F5" s="18"/>
      <c r="G5" s="18"/>
      <c r="H5" s="18"/>
      <c r="I5" s="18"/>
      <c r="J5" s="18"/>
      <c r="K5" s="18"/>
      <c r="L5" s="18" t="s">
        <v>23</v>
      </c>
      <c r="M5" s="20">
        <v>141762784988</v>
      </c>
      <c r="N5" s="19">
        <v>0</v>
      </c>
      <c r="O5" s="20">
        <v>141762784988</v>
      </c>
      <c r="P5" s="20">
        <v>2832528364.8299999</v>
      </c>
      <c r="Q5" s="20">
        <v>12401013035.83</v>
      </c>
      <c r="R5" s="20">
        <v>119197723</v>
      </c>
      <c r="S5" s="20">
        <v>12281815312.83</v>
      </c>
      <c r="T5" s="20">
        <v>129480969675.17</v>
      </c>
    </row>
    <row r="6" spans="1:20" x14ac:dyDescent="0.25">
      <c r="A6" s="16" t="str">
        <f>CONCATENATE(B6&amp; "-",C6&amp; "-",D6&amp; "-",E6&amp; "-",F6,G6,H6,I6,J6,K6)</f>
        <v>3-1-01-1-02</v>
      </c>
      <c r="B6" s="18" t="s">
        <v>19</v>
      </c>
      <c r="C6" s="18" t="s">
        <v>21</v>
      </c>
      <c r="D6" s="18" t="s">
        <v>22</v>
      </c>
      <c r="E6" s="18" t="s">
        <v>21</v>
      </c>
      <c r="F6" s="18" t="s">
        <v>24</v>
      </c>
      <c r="G6" s="18"/>
      <c r="H6" s="18"/>
      <c r="I6" s="18"/>
      <c r="J6" s="18"/>
      <c r="K6" s="18"/>
      <c r="L6" s="18" t="s">
        <v>25</v>
      </c>
      <c r="M6" s="20">
        <v>141762784988</v>
      </c>
      <c r="N6" s="19">
        <v>0</v>
      </c>
      <c r="O6" s="20">
        <v>141762784988</v>
      </c>
      <c r="P6" s="20">
        <v>2832528364.8299999</v>
      </c>
      <c r="Q6" s="20">
        <v>12401013035.83</v>
      </c>
      <c r="R6" s="20">
        <v>119197723</v>
      </c>
      <c r="S6" s="20">
        <v>12281815312.83</v>
      </c>
      <c r="T6" s="20">
        <v>129480969675.17</v>
      </c>
    </row>
    <row r="7" spans="1:20" x14ac:dyDescent="0.25">
      <c r="A7" s="16" t="str">
        <f t="shared" ref="A7:A28" si="0">CONCATENATE(B7&amp; "-",C7&amp; "-",D7&amp; "-",E7&amp; "-",F7&amp; "-",G7,H7,I7,J7,K7)</f>
        <v>3-1-01-1-02-2</v>
      </c>
      <c r="B7" s="18" t="s">
        <v>19</v>
      </c>
      <c r="C7" s="18" t="s">
        <v>21</v>
      </c>
      <c r="D7" s="18" t="s">
        <v>22</v>
      </c>
      <c r="E7" s="18" t="s">
        <v>21</v>
      </c>
      <c r="F7" s="18" t="s">
        <v>24</v>
      </c>
      <c r="G7" s="18" t="s">
        <v>26</v>
      </c>
      <c r="H7" s="18"/>
      <c r="I7" s="18"/>
      <c r="J7" s="18"/>
      <c r="K7" s="18"/>
      <c r="L7" s="18" t="s">
        <v>27</v>
      </c>
      <c r="M7" s="20">
        <v>128944352988</v>
      </c>
      <c r="N7" s="19">
        <v>0</v>
      </c>
      <c r="O7" s="20">
        <v>128944352988</v>
      </c>
      <c r="P7" s="20">
        <v>2832506514.8299999</v>
      </c>
      <c r="Q7" s="20">
        <v>11965130825.83</v>
      </c>
      <c r="R7" s="20">
        <v>116522283</v>
      </c>
      <c r="S7" s="20">
        <v>11848608542.83</v>
      </c>
      <c r="T7" s="20">
        <v>117095744445.17</v>
      </c>
    </row>
    <row r="8" spans="1:20" ht="18" x14ac:dyDescent="0.25">
      <c r="A8" s="16" t="str">
        <f>CONCATENATE(B8&amp; "-",C8&amp; "-",D8&amp; "-",E8&amp; "-",F8&amp; "-",G8&amp; "-",H8,I8,J8,K8)</f>
        <v>3-1-01-1-02-2-25</v>
      </c>
      <c r="B8" s="18" t="s">
        <v>19</v>
      </c>
      <c r="C8" s="18" t="s">
        <v>21</v>
      </c>
      <c r="D8" s="18" t="s">
        <v>22</v>
      </c>
      <c r="E8" s="18" t="s">
        <v>21</v>
      </c>
      <c r="F8" s="18" t="s">
        <v>24</v>
      </c>
      <c r="G8" s="18" t="s">
        <v>26</v>
      </c>
      <c r="H8" s="18" t="s">
        <v>28</v>
      </c>
      <c r="I8" s="18"/>
      <c r="J8" s="18"/>
      <c r="K8" s="18"/>
      <c r="L8" s="18" t="s">
        <v>29</v>
      </c>
      <c r="M8" s="19">
        <v>0</v>
      </c>
      <c r="N8" s="19">
        <v>0</v>
      </c>
      <c r="O8" s="19">
        <v>0</v>
      </c>
      <c r="P8" s="20">
        <v>674320</v>
      </c>
      <c r="Q8" s="20">
        <v>674320</v>
      </c>
      <c r="R8" s="19">
        <v>0</v>
      </c>
      <c r="S8" s="20">
        <v>674320</v>
      </c>
      <c r="T8" s="20">
        <v>-674320</v>
      </c>
    </row>
    <row r="9" spans="1:20" x14ac:dyDescent="0.25">
      <c r="A9" s="16" t="str">
        <f t="shared" ref="A9:A18" si="1">CONCATENATE(B9&amp; "-",C9&amp; "-",D9&amp; "-",E9&amp; "-",F9&amp; "-",G9&amp; "-",H9,I9,J9,K9)</f>
        <v>3-1-01-1-02-2-29</v>
      </c>
      <c r="B9" s="18" t="s">
        <v>19</v>
      </c>
      <c r="C9" s="18" t="s">
        <v>21</v>
      </c>
      <c r="D9" s="18" t="s">
        <v>22</v>
      </c>
      <c r="E9" s="18" t="s">
        <v>21</v>
      </c>
      <c r="F9" s="18" t="s">
        <v>24</v>
      </c>
      <c r="G9" s="18" t="s">
        <v>26</v>
      </c>
      <c r="H9" s="18" t="s">
        <v>30</v>
      </c>
      <c r="I9" s="18"/>
      <c r="J9" s="18"/>
      <c r="K9" s="18"/>
      <c r="L9" s="18" t="s">
        <v>31</v>
      </c>
      <c r="M9" s="20">
        <v>68993099087</v>
      </c>
      <c r="N9" s="19">
        <v>0</v>
      </c>
      <c r="O9" s="20">
        <v>68993099087</v>
      </c>
      <c r="P9" s="20">
        <v>1673103221</v>
      </c>
      <c r="Q9" s="20">
        <v>7714110249</v>
      </c>
      <c r="R9" s="20">
        <v>101260389</v>
      </c>
      <c r="S9" s="20">
        <v>7612849860</v>
      </c>
      <c r="T9" s="20">
        <v>61380249227</v>
      </c>
    </row>
    <row r="10" spans="1:20" ht="18" x14ac:dyDescent="0.25">
      <c r="A10" s="16" t="str">
        <f t="shared" si="1"/>
        <v>3-1-01-1-02-2-30</v>
      </c>
      <c r="B10" s="18" t="s">
        <v>19</v>
      </c>
      <c r="C10" s="18" t="s">
        <v>21</v>
      </c>
      <c r="D10" s="18" t="s">
        <v>22</v>
      </c>
      <c r="E10" s="18" t="s">
        <v>21</v>
      </c>
      <c r="F10" s="18" t="s">
        <v>24</v>
      </c>
      <c r="G10" s="18" t="s">
        <v>26</v>
      </c>
      <c r="H10" s="18" t="s">
        <v>32</v>
      </c>
      <c r="I10" s="18"/>
      <c r="J10" s="18"/>
      <c r="K10" s="18"/>
      <c r="L10" s="18" t="s">
        <v>33</v>
      </c>
      <c r="M10" s="20">
        <v>18132104032</v>
      </c>
      <c r="N10" s="19">
        <v>0</v>
      </c>
      <c r="O10" s="20">
        <v>18132104032</v>
      </c>
      <c r="P10" s="20">
        <v>363746955</v>
      </c>
      <c r="Q10" s="20">
        <v>1040631912</v>
      </c>
      <c r="R10" s="20">
        <v>10580143</v>
      </c>
      <c r="S10" s="20">
        <v>1030051769</v>
      </c>
      <c r="T10" s="20">
        <v>17102052263</v>
      </c>
    </row>
    <row r="11" spans="1:20" ht="18" x14ac:dyDescent="0.25">
      <c r="A11" s="16" t="str">
        <f t="shared" si="1"/>
        <v>3-1-01-1-02-2-31</v>
      </c>
      <c r="B11" s="18" t="s">
        <v>19</v>
      </c>
      <c r="C11" s="18" t="s">
        <v>21</v>
      </c>
      <c r="D11" s="18" t="s">
        <v>22</v>
      </c>
      <c r="E11" s="18" t="s">
        <v>21</v>
      </c>
      <c r="F11" s="18" t="s">
        <v>24</v>
      </c>
      <c r="G11" s="18" t="s">
        <v>26</v>
      </c>
      <c r="H11" s="18" t="s">
        <v>34</v>
      </c>
      <c r="I11" s="18"/>
      <c r="J11" s="18"/>
      <c r="K11" s="18"/>
      <c r="L11" s="18" t="s">
        <v>35</v>
      </c>
      <c r="M11" s="20">
        <v>9660953239</v>
      </c>
      <c r="N11" s="19">
        <v>0</v>
      </c>
      <c r="O11" s="20">
        <v>9660953239</v>
      </c>
      <c r="P11" s="20">
        <v>172921677.83000001</v>
      </c>
      <c r="Q11" s="20">
        <v>776402313.83000004</v>
      </c>
      <c r="R11" s="20">
        <v>2594318</v>
      </c>
      <c r="S11" s="20">
        <v>773807995.83000004</v>
      </c>
      <c r="T11" s="20">
        <v>8887145243.1700001</v>
      </c>
    </row>
    <row r="12" spans="1:20" ht="18" x14ac:dyDescent="0.25">
      <c r="A12" s="16" t="str">
        <f t="shared" si="1"/>
        <v>3-1-01-1-02-2-32</v>
      </c>
      <c r="B12" s="18" t="s">
        <v>19</v>
      </c>
      <c r="C12" s="18" t="s">
        <v>21</v>
      </c>
      <c r="D12" s="18" t="s">
        <v>22</v>
      </c>
      <c r="E12" s="18" t="s">
        <v>21</v>
      </c>
      <c r="F12" s="18" t="s">
        <v>24</v>
      </c>
      <c r="G12" s="18" t="s">
        <v>26</v>
      </c>
      <c r="H12" s="18" t="s">
        <v>36</v>
      </c>
      <c r="I12" s="18"/>
      <c r="J12" s="18"/>
      <c r="K12" s="18"/>
      <c r="L12" s="18" t="s">
        <v>37</v>
      </c>
      <c r="M12" s="20">
        <v>32158196630</v>
      </c>
      <c r="N12" s="19">
        <v>0</v>
      </c>
      <c r="O12" s="20">
        <v>32158196630</v>
      </c>
      <c r="P12" s="20">
        <v>622060341</v>
      </c>
      <c r="Q12" s="20">
        <v>2433312031</v>
      </c>
      <c r="R12" s="20">
        <v>2087433</v>
      </c>
      <c r="S12" s="20">
        <v>2431224598</v>
      </c>
      <c r="T12" s="20">
        <v>29726972032</v>
      </c>
    </row>
    <row r="13" spans="1:20" x14ac:dyDescent="0.25">
      <c r="A13" s="16" t="str">
        <f>CONCATENATE(B13&amp; "-",C13&amp; "-",D13&amp; "-",E13&amp; "-",F13&amp; "-",G13,H13,I13,J13,K13)</f>
        <v>3-1-01-1-02-3</v>
      </c>
      <c r="B13" s="18" t="s">
        <v>19</v>
      </c>
      <c r="C13" s="18" t="s">
        <v>21</v>
      </c>
      <c r="D13" s="18" t="s">
        <v>22</v>
      </c>
      <c r="E13" s="18" t="s">
        <v>21</v>
      </c>
      <c r="F13" s="18" t="s">
        <v>24</v>
      </c>
      <c r="G13" s="18" t="s">
        <v>19</v>
      </c>
      <c r="H13" s="18"/>
      <c r="I13" s="18"/>
      <c r="J13" s="18"/>
      <c r="K13" s="18"/>
      <c r="L13" s="18" t="s">
        <v>38</v>
      </c>
      <c r="M13" s="20">
        <v>12816000000</v>
      </c>
      <c r="N13" s="19">
        <v>0</v>
      </c>
      <c r="O13" s="20">
        <v>12816000000</v>
      </c>
      <c r="P13" s="19">
        <v>0</v>
      </c>
      <c r="Q13" s="20">
        <v>435860360</v>
      </c>
      <c r="R13" s="20">
        <v>2675440</v>
      </c>
      <c r="S13" s="20">
        <v>433184920</v>
      </c>
      <c r="T13" s="20">
        <v>12382815080</v>
      </c>
    </row>
    <row r="14" spans="1:20" x14ac:dyDescent="0.25">
      <c r="A14" s="16" t="str">
        <f t="shared" si="1"/>
        <v>3-1-01-1-02-3-01</v>
      </c>
      <c r="B14" s="18" t="s">
        <v>19</v>
      </c>
      <c r="C14" s="18" t="s">
        <v>21</v>
      </c>
      <c r="D14" s="18" t="s">
        <v>22</v>
      </c>
      <c r="E14" s="18" t="s">
        <v>21</v>
      </c>
      <c r="F14" s="18" t="s">
        <v>24</v>
      </c>
      <c r="G14" s="18" t="s">
        <v>19</v>
      </c>
      <c r="H14" s="18" t="s">
        <v>22</v>
      </c>
      <c r="I14" s="18"/>
      <c r="J14" s="18"/>
      <c r="K14" s="18"/>
      <c r="L14" s="18" t="s">
        <v>39</v>
      </c>
      <c r="M14" s="20">
        <v>12016000000</v>
      </c>
      <c r="N14" s="19">
        <v>0</v>
      </c>
      <c r="O14" s="20">
        <v>12016000000</v>
      </c>
      <c r="P14" s="19">
        <v>0</v>
      </c>
      <c r="Q14" s="20">
        <v>435860360</v>
      </c>
      <c r="R14" s="20">
        <v>2675440</v>
      </c>
      <c r="S14" s="20">
        <v>433184920</v>
      </c>
      <c r="T14" s="20">
        <v>11582815080</v>
      </c>
    </row>
    <row r="15" spans="1:20" x14ac:dyDescent="0.25">
      <c r="A15" s="16" t="str">
        <f>CONCATENATE(B15&amp; "-",C15&amp; "-",D15&amp; "-",E15&amp; "-",F15&amp; "-",G15&amp; "-",H15&amp; "-",I15,J15,K15)</f>
        <v>3-1-01-1-02-3-01-05</v>
      </c>
      <c r="B15" s="18" t="s">
        <v>19</v>
      </c>
      <c r="C15" s="18" t="s">
        <v>21</v>
      </c>
      <c r="D15" s="18" t="s">
        <v>22</v>
      </c>
      <c r="E15" s="18" t="s">
        <v>21</v>
      </c>
      <c r="F15" s="18" t="s">
        <v>24</v>
      </c>
      <c r="G15" s="18" t="s">
        <v>19</v>
      </c>
      <c r="H15" s="18" t="s">
        <v>22</v>
      </c>
      <c r="I15" s="18" t="s">
        <v>40</v>
      </c>
      <c r="J15" s="18"/>
      <c r="K15" s="18"/>
      <c r="L15" s="18" t="s">
        <v>41</v>
      </c>
      <c r="M15" s="19">
        <v>0</v>
      </c>
      <c r="N15" s="19">
        <v>0</v>
      </c>
      <c r="O15" s="19">
        <v>0</v>
      </c>
      <c r="P15" s="19">
        <v>0</v>
      </c>
      <c r="Q15" s="20">
        <v>435860360</v>
      </c>
      <c r="R15" s="20">
        <v>2675440</v>
      </c>
      <c r="S15" s="20">
        <v>433184920</v>
      </c>
      <c r="T15" s="20">
        <v>-433184920</v>
      </c>
    </row>
    <row r="16" spans="1:20" x14ac:dyDescent="0.25">
      <c r="A16" s="16" t="str">
        <f t="shared" si="1"/>
        <v>3-1-01-1-02-3-02</v>
      </c>
      <c r="B16" s="18" t="s">
        <v>19</v>
      </c>
      <c r="C16" s="18" t="s">
        <v>21</v>
      </c>
      <c r="D16" s="18" t="s">
        <v>22</v>
      </c>
      <c r="E16" s="18" t="s">
        <v>21</v>
      </c>
      <c r="F16" s="18" t="s">
        <v>24</v>
      </c>
      <c r="G16" s="18" t="s">
        <v>19</v>
      </c>
      <c r="H16" s="18" t="s">
        <v>24</v>
      </c>
      <c r="I16" s="18"/>
      <c r="J16" s="18"/>
      <c r="K16" s="18"/>
      <c r="L16" s="18" t="s">
        <v>42</v>
      </c>
      <c r="M16" s="20">
        <v>800000000</v>
      </c>
      <c r="N16" s="19">
        <v>0</v>
      </c>
      <c r="O16" s="20">
        <v>800000000</v>
      </c>
      <c r="P16" s="19">
        <v>0</v>
      </c>
      <c r="Q16" s="19">
        <v>0</v>
      </c>
      <c r="R16" s="19">
        <v>0</v>
      </c>
      <c r="S16" s="19">
        <v>0</v>
      </c>
      <c r="T16" s="20">
        <v>800000000</v>
      </c>
    </row>
    <row r="17" spans="1:20" x14ac:dyDescent="0.25">
      <c r="A17" s="16" t="str">
        <f t="shared" si="0"/>
        <v>3-1-01-1-02-5</v>
      </c>
      <c r="B17" s="18" t="s">
        <v>19</v>
      </c>
      <c r="C17" s="18" t="s">
        <v>21</v>
      </c>
      <c r="D17" s="18" t="s">
        <v>22</v>
      </c>
      <c r="E17" s="18" t="s">
        <v>21</v>
      </c>
      <c r="F17" s="18" t="s">
        <v>24</v>
      </c>
      <c r="G17" s="18" t="s">
        <v>43</v>
      </c>
      <c r="H17" s="18"/>
      <c r="I17" s="18"/>
      <c r="J17" s="18"/>
      <c r="K17" s="18"/>
      <c r="L17" s="18" t="s">
        <v>44</v>
      </c>
      <c r="M17" s="20">
        <v>2432000</v>
      </c>
      <c r="N17" s="19">
        <v>0</v>
      </c>
      <c r="O17" s="20">
        <v>2432000</v>
      </c>
      <c r="P17" s="20">
        <v>21850</v>
      </c>
      <c r="Q17" s="20">
        <v>21850</v>
      </c>
      <c r="R17" s="19">
        <v>0</v>
      </c>
      <c r="S17" s="20">
        <v>21850</v>
      </c>
      <c r="T17" s="20">
        <v>2410150</v>
      </c>
    </row>
    <row r="18" spans="1:20" ht="18" x14ac:dyDescent="0.25">
      <c r="A18" s="16" t="str">
        <f t="shared" si="1"/>
        <v>3-1-01-1-02-5-02</v>
      </c>
      <c r="B18" s="18" t="s">
        <v>19</v>
      </c>
      <c r="C18" s="18" t="s">
        <v>21</v>
      </c>
      <c r="D18" s="18" t="s">
        <v>22</v>
      </c>
      <c r="E18" s="18" t="s">
        <v>21</v>
      </c>
      <c r="F18" s="18" t="s">
        <v>24</v>
      </c>
      <c r="G18" s="18" t="s">
        <v>43</v>
      </c>
      <c r="H18" s="18" t="s">
        <v>24</v>
      </c>
      <c r="I18" s="18"/>
      <c r="J18" s="18"/>
      <c r="K18" s="18"/>
      <c r="L18" s="18" t="s">
        <v>45</v>
      </c>
      <c r="M18" s="20">
        <v>2432000</v>
      </c>
      <c r="N18" s="19">
        <v>0</v>
      </c>
      <c r="O18" s="20">
        <v>2432000</v>
      </c>
      <c r="P18" s="20">
        <v>21850</v>
      </c>
      <c r="Q18" s="20">
        <v>21850</v>
      </c>
      <c r="R18" s="19">
        <v>0</v>
      </c>
      <c r="S18" s="20">
        <v>21850</v>
      </c>
      <c r="T18" s="20">
        <v>2410150</v>
      </c>
    </row>
    <row r="19" spans="1:20" ht="18" x14ac:dyDescent="0.25">
      <c r="A19" s="16" t="str">
        <f>CONCATENATE(B19&amp; "-",C19&amp; "-",D19&amp; "-",E19&amp; "-",F19&amp; "-",G19&amp; "-",H19&amp; "-",I19,J19,K19)</f>
        <v>3-1-01-1-02-5-02-04</v>
      </c>
      <c r="B19" s="18" t="s">
        <v>19</v>
      </c>
      <c r="C19" s="18" t="s">
        <v>21</v>
      </c>
      <c r="D19" s="18" t="s">
        <v>22</v>
      </c>
      <c r="E19" s="18" t="s">
        <v>21</v>
      </c>
      <c r="F19" s="18" t="s">
        <v>24</v>
      </c>
      <c r="G19" s="18" t="s">
        <v>43</v>
      </c>
      <c r="H19" s="18" t="s">
        <v>24</v>
      </c>
      <c r="I19" s="18" t="s">
        <v>46</v>
      </c>
      <c r="J19" s="18"/>
      <c r="K19" s="18"/>
      <c r="L19" s="18" t="s">
        <v>47</v>
      </c>
      <c r="M19" s="19">
        <v>0</v>
      </c>
      <c r="N19" s="19">
        <v>0</v>
      </c>
      <c r="O19" s="19">
        <v>0</v>
      </c>
      <c r="P19" s="20">
        <v>8404</v>
      </c>
      <c r="Q19" s="20">
        <v>8404</v>
      </c>
      <c r="R19" s="19">
        <v>0</v>
      </c>
      <c r="S19" s="20">
        <v>8404</v>
      </c>
      <c r="T19" s="20">
        <v>-8404</v>
      </c>
    </row>
    <row r="20" spans="1:20" ht="18" x14ac:dyDescent="0.25">
      <c r="A20" s="16" t="str">
        <f>CONCATENATE(B20&amp; "-",C20&amp; "-",D20&amp; "-",E20&amp; "-",F20&amp; "-",G20&amp; "-",H20&amp; "-",I20&amp; "-",J20,K20)</f>
        <v>3-1-01-1-02-5-02-04-7</v>
      </c>
      <c r="B20" s="18" t="s">
        <v>19</v>
      </c>
      <c r="C20" s="18" t="s">
        <v>21</v>
      </c>
      <c r="D20" s="18" t="s">
        <v>22</v>
      </c>
      <c r="E20" s="18" t="s">
        <v>21</v>
      </c>
      <c r="F20" s="18" t="s">
        <v>24</v>
      </c>
      <c r="G20" s="18" t="s">
        <v>43</v>
      </c>
      <c r="H20" s="18" t="s">
        <v>24</v>
      </c>
      <c r="I20" s="18" t="s">
        <v>46</v>
      </c>
      <c r="J20" s="18" t="s">
        <v>48</v>
      </c>
      <c r="K20" s="18"/>
      <c r="L20" s="18" t="s">
        <v>49</v>
      </c>
      <c r="M20" s="19">
        <v>0</v>
      </c>
      <c r="N20" s="19">
        <v>0</v>
      </c>
      <c r="O20" s="19">
        <v>0</v>
      </c>
      <c r="P20" s="20">
        <v>8404</v>
      </c>
      <c r="Q20" s="20">
        <v>8404</v>
      </c>
      <c r="R20" s="19">
        <v>0</v>
      </c>
      <c r="S20" s="20">
        <v>8404</v>
      </c>
      <c r="T20" s="20">
        <v>-8404</v>
      </c>
    </row>
    <row r="21" spans="1:20" ht="18" x14ac:dyDescent="0.25">
      <c r="A21" s="16" t="str">
        <f>CONCATENATE(B21&amp; "-",C21&amp; "-",D21&amp; "-",E21&amp; "-",F21&amp; "-",G21&amp; "-",H21&amp; "-",I21&amp; "-",J21&amp; "-",K21)</f>
        <v>3-1-01-1-02-5-02-04-7-9</v>
      </c>
      <c r="B21" s="18" t="s">
        <v>19</v>
      </c>
      <c r="C21" s="18" t="s">
        <v>21</v>
      </c>
      <c r="D21" s="18" t="s">
        <v>22</v>
      </c>
      <c r="E21" s="18" t="s">
        <v>21</v>
      </c>
      <c r="F21" s="18" t="s">
        <v>24</v>
      </c>
      <c r="G21" s="18" t="s">
        <v>43</v>
      </c>
      <c r="H21" s="18" t="s">
        <v>24</v>
      </c>
      <c r="I21" s="18" t="s">
        <v>46</v>
      </c>
      <c r="J21" s="18" t="s">
        <v>48</v>
      </c>
      <c r="K21" s="18" t="s">
        <v>50</v>
      </c>
      <c r="L21" s="18" t="s">
        <v>51</v>
      </c>
      <c r="M21" s="19">
        <v>0</v>
      </c>
      <c r="N21" s="19">
        <v>0</v>
      </c>
      <c r="O21" s="19">
        <v>0</v>
      </c>
      <c r="P21" s="20">
        <v>8404</v>
      </c>
      <c r="Q21" s="20">
        <v>8404</v>
      </c>
      <c r="R21" s="19">
        <v>0</v>
      </c>
      <c r="S21" s="20">
        <v>8404</v>
      </c>
      <c r="T21" s="20">
        <v>-8404</v>
      </c>
    </row>
    <row r="22" spans="1:20" ht="18" x14ac:dyDescent="0.25">
      <c r="A22" s="16" t="str">
        <f>CONCATENATE(B22&amp; "-",C22&amp; "-",D22&amp; "-",E22&amp; "-",F22&amp; "-",G22&amp; "-",H22&amp; "-",I22,J22,K22)</f>
        <v>3-1-01-1-02-5-02-08</v>
      </c>
      <c r="B22" s="18" t="s">
        <v>19</v>
      </c>
      <c r="C22" s="18" t="s">
        <v>21</v>
      </c>
      <c r="D22" s="18" t="s">
        <v>22</v>
      </c>
      <c r="E22" s="18" t="s">
        <v>21</v>
      </c>
      <c r="F22" s="18" t="s">
        <v>24</v>
      </c>
      <c r="G22" s="18" t="s">
        <v>43</v>
      </c>
      <c r="H22" s="18" t="s">
        <v>24</v>
      </c>
      <c r="I22" s="18" t="s">
        <v>52</v>
      </c>
      <c r="J22" s="18"/>
      <c r="K22" s="18"/>
      <c r="L22" s="18" t="s">
        <v>53</v>
      </c>
      <c r="M22" s="19">
        <v>0</v>
      </c>
      <c r="N22" s="19">
        <v>0</v>
      </c>
      <c r="O22" s="19">
        <v>0</v>
      </c>
      <c r="P22" s="20">
        <v>13446</v>
      </c>
      <c r="Q22" s="20">
        <v>13446</v>
      </c>
      <c r="R22" s="19">
        <v>0</v>
      </c>
      <c r="S22" s="20">
        <v>13446</v>
      </c>
      <c r="T22" s="20">
        <v>-13446</v>
      </c>
    </row>
    <row r="23" spans="1:20" ht="36" x14ac:dyDescent="0.25">
      <c r="A23" s="16" t="str">
        <f>CONCATENATE(B23&amp; "-",C23&amp; "-",D23&amp; "-",E23&amp; "-",F23&amp; "-",G23&amp; "-",H23&amp; "-",I23&amp; "-",J23,K23)</f>
        <v>3-1-01-1-02-5-02-08-9</v>
      </c>
      <c r="B23" s="18" t="s">
        <v>19</v>
      </c>
      <c r="C23" s="18" t="s">
        <v>21</v>
      </c>
      <c r="D23" s="18" t="s">
        <v>22</v>
      </c>
      <c r="E23" s="18" t="s">
        <v>21</v>
      </c>
      <c r="F23" s="18" t="s">
        <v>24</v>
      </c>
      <c r="G23" s="18" t="s">
        <v>43</v>
      </c>
      <c r="H23" s="18" t="s">
        <v>24</v>
      </c>
      <c r="I23" s="18" t="s">
        <v>52</v>
      </c>
      <c r="J23" s="18" t="s">
        <v>50</v>
      </c>
      <c r="K23" s="18"/>
      <c r="L23" s="18" t="s">
        <v>54</v>
      </c>
      <c r="M23" s="19">
        <v>0</v>
      </c>
      <c r="N23" s="19">
        <v>0</v>
      </c>
      <c r="O23" s="19">
        <v>0</v>
      </c>
      <c r="P23" s="20">
        <v>13446</v>
      </c>
      <c r="Q23" s="20">
        <v>13446</v>
      </c>
      <c r="R23" s="19">
        <v>0</v>
      </c>
      <c r="S23" s="20">
        <v>13446</v>
      </c>
      <c r="T23" s="20">
        <v>-13446</v>
      </c>
    </row>
    <row r="24" spans="1:20" ht="18" x14ac:dyDescent="0.25">
      <c r="A24" s="16" t="str">
        <f>CONCATENATE(B24&amp; "-",C24&amp; "-",D24&amp; "-",E24&amp; "-",F24&amp; "-",G24&amp; "-",H24&amp; "-",I24&amp; "-",J24&amp; "-",K24)</f>
        <v>3-1-01-1-02-5-02-08-9-1</v>
      </c>
      <c r="B24" s="18" t="s">
        <v>19</v>
      </c>
      <c r="C24" s="18" t="s">
        <v>21</v>
      </c>
      <c r="D24" s="18" t="s">
        <v>22</v>
      </c>
      <c r="E24" s="18" t="s">
        <v>21</v>
      </c>
      <c r="F24" s="18" t="s">
        <v>24</v>
      </c>
      <c r="G24" s="18" t="s">
        <v>43</v>
      </c>
      <c r="H24" s="18" t="s">
        <v>24</v>
      </c>
      <c r="I24" s="18" t="s">
        <v>52</v>
      </c>
      <c r="J24" s="18" t="s">
        <v>50</v>
      </c>
      <c r="K24" s="18" t="s">
        <v>21</v>
      </c>
      <c r="L24" s="18" t="s">
        <v>55</v>
      </c>
      <c r="M24" s="19">
        <v>0</v>
      </c>
      <c r="N24" s="19">
        <v>0</v>
      </c>
      <c r="O24" s="19">
        <v>0</v>
      </c>
      <c r="P24" s="20">
        <v>13446</v>
      </c>
      <c r="Q24" s="20">
        <v>13446</v>
      </c>
      <c r="R24" s="19">
        <v>0</v>
      </c>
      <c r="S24" s="20">
        <v>13446</v>
      </c>
      <c r="T24" s="20">
        <v>-13446</v>
      </c>
    </row>
    <row r="25" spans="1:20" x14ac:dyDescent="0.25">
      <c r="A25" s="16" t="str">
        <f>CONCATENATE(B25&amp; "-",C25&amp; "-",D25&amp; "-",E25,F25,G25,H25,I25,J25,K25)</f>
        <v>3-1-01-2</v>
      </c>
      <c r="B25" s="18" t="s">
        <v>19</v>
      </c>
      <c r="C25" s="18" t="s">
        <v>21</v>
      </c>
      <c r="D25" s="18" t="s">
        <v>22</v>
      </c>
      <c r="E25" s="18" t="s">
        <v>26</v>
      </c>
      <c r="F25" s="18"/>
      <c r="G25" s="18"/>
      <c r="H25" s="18"/>
      <c r="I25" s="18"/>
      <c r="J25" s="18"/>
      <c r="K25" s="18"/>
      <c r="L25" s="18" t="s">
        <v>56</v>
      </c>
      <c r="M25" s="20">
        <v>89000000000</v>
      </c>
      <c r="N25" s="19">
        <v>0</v>
      </c>
      <c r="O25" s="20">
        <v>89000000000</v>
      </c>
      <c r="P25" s="20">
        <v>163347.65</v>
      </c>
      <c r="Q25" s="20">
        <v>164288.29</v>
      </c>
      <c r="R25" s="19">
        <v>0</v>
      </c>
      <c r="S25" s="20">
        <v>164288.29</v>
      </c>
      <c r="T25" s="20">
        <v>88999835711.710007</v>
      </c>
    </row>
    <row r="26" spans="1:20" x14ac:dyDescent="0.25">
      <c r="A26" s="16" t="str">
        <f>CONCATENATE(B26&amp; "-",C26&amp; "-",D26&amp; "-",E26&amp; "-",F26,G26,H26,I26,J26,K26)</f>
        <v>3-1-01-2-02</v>
      </c>
      <c r="B26" s="18" t="s">
        <v>19</v>
      </c>
      <c r="C26" s="18" t="s">
        <v>21</v>
      </c>
      <c r="D26" s="18" t="s">
        <v>22</v>
      </c>
      <c r="E26" s="18" t="s">
        <v>26</v>
      </c>
      <c r="F26" s="18" t="s">
        <v>24</v>
      </c>
      <c r="G26" s="18"/>
      <c r="H26" s="18"/>
      <c r="I26" s="18"/>
      <c r="J26" s="18"/>
      <c r="K26" s="18"/>
      <c r="L26" s="18" t="s">
        <v>57</v>
      </c>
      <c r="M26" s="20">
        <v>89000000000</v>
      </c>
      <c r="N26" s="19">
        <v>0</v>
      </c>
      <c r="O26" s="20">
        <v>89000000000</v>
      </c>
      <c r="P26" s="19">
        <v>0</v>
      </c>
      <c r="Q26" s="19">
        <v>0</v>
      </c>
      <c r="R26" s="19">
        <v>0</v>
      </c>
      <c r="S26" s="19">
        <v>0</v>
      </c>
      <c r="T26" s="20">
        <v>89000000000</v>
      </c>
    </row>
    <row r="27" spans="1:20" x14ac:dyDescent="0.25">
      <c r="A27" s="16" t="str">
        <f>CONCATENATE(B27&amp; "-",C27&amp; "-",D27&amp; "-",E27&amp; "-",F27,G27,H27,I27,J27,K27)</f>
        <v>3-1-01-2-05</v>
      </c>
      <c r="B27" s="18" t="s">
        <v>19</v>
      </c>
      <c r="C27" s="18" t="s">
        <v>21</v>
      </c>
      <c r="D27" s="18" t="s">
        <v>22</v>
      </c>
      <c r="E27" s="18" t="s">
        <v>26</v>
      </c>
      <c r="F27" s="18" t="s">
        <v>40</v>
      </c>
      <c r="G27" s="18"/>
      <c r="H27" s="18"/>
      <c r="I27" s="18"/>
      <c r="J27" s="18"/>
      <c r="K27" s="18"/>
      <c r="L27" s="18" t="s">
        <v>58</v>
      </c>
      <c r="M27" s="19">
        <v>0</v>
      </c>
      <c r="N27" s="19">
        <v>0</v>
      </c>
      <c r="O27" s="19">
        <v>0</v>
      </c>
      <c r="P27" s="19">
        <v>880.65</v>
      </c>
      <c r="Q27" s="20">
        <v>1821.29</v>
      </c>
      <c r="R27" s="19">
        <v>0</v>
      </c>
      <c r="S27" s="20">
        <v>1821.29</v>
      </c>
      <c r="T27" s="20">
        <v>-1821.29</v>
      </c>
    </row>
    <row r="28" spans="1:20" x14ac:dyDescent="0.25">
      <c r="A28" s="16" t="str">
        <f t="shared" si="0"/>
        <v>3-1-01-2-05-1</v>
      </c>
      <c r="B28" s="18" t="s">
        <v>19</v>
      </c>
      <c r="C28" s="18" t="s">
        <v>21</v>
      </c>
      <c r="D28" s="18" t="s">
        <v>22</v>
      </c>
      <c r="E28" s="18" t="s">
        <v>26</v>
      </c>
      <c r="F28" s="18" t="s">
        <v>40</v>
      </c>
      <c r="G28" s="18" t="s">
        <v>21</v>
      </c>
      <c r="H28" s="18"/>
      <c r="I28" s="18"/>
      <c r="J28" s="18"/>
      <c r="K28" s="18"/>
      <c r="L28" s="18" t="s">
        <v>59</v>
      </c>
      <c r="M28" s="19">
        <v>0</v>
      </c>
      <c r="N28" s="19">
        <v>0</v>
      </c>
      <c r="O28" s="19">
        <v>0</v>
      </c>
      <c r="P28" s="19">
        <v>880.65</v>
      </c>
      <c r="Q28" s="20">
        <v>1821.29</v>
      </c>
      <c r="R28" s="19">
        <v>0</v>
      </c>
      <c r="S28" s="20">
        <v>1821.29</v>
      </c>
      <c r="T28" s="20">
        <v>-1821.29</v>
      </c>
    </row>
    <row r="29" spans="1:20" x14ac:dyDescent="0.25">
      <c r="A29" s="16" t="str">
        <f t="shared" ref="A29" si="2">CONCATENATE(B29&amp; "-",C29&amp; "-",D29&amp; "-",E29&amp; "-",F29&amp; "-",G29&amp; "-",H29,I29,J29,K29)</f>
        <v>3-1-01-2-05-1-02</v>
      </c>
      <c r="B29" s="18" t="s">
        <v>19</v>
      </c>
      <c r="C29" s="18" t="s">
        <v>21</v>
      </c>
      <c r="D29" s="18" t="s">
        <v>22</v>
      </c>
      <c r="E29" s="18" t="s">
        <v>26</v>
      </c>
      <c r="F29" s="18" t="s">
        <v>40</v>
      </c>
      <c r="G29" s="18" t="s">
        <v>21</v>
      </c>
      <c r="H29" s="18" t="s">
        <v>24</v>
      </c>
      <c r="I29" s="18"/>
      <c r="J29" s="18"/>
      <c r="K29" s="18"/>
      <c r="L29" s="18" t="s">
        <v>60</v>
      </c>
      <c r="M29" s="19">
        <v>0</v>
      </c>
      <c r="N29" s="19">
        <v>0</v>
      </c>
      <c r="O29" s="19">
        <v>0</v>
      </c>
      <c r="P29" s="19">
        <v>880.65</v>
      </c>
      <c r="Q29" s="20">
        <v>1821.29</v>
      </c>
      <c r="R29" s="19">
        <v>0</v>
      </c>
      <c r="S29" s="20">
        <v>1821.29</v>
      </c>
      <c r="T29" s="20">
        <v>-1821.29</v>
      </c>
    </row>
    <row r="30" spans="1:20" ht="18" x14ac:dyDescent="0.25">
      <c r="A30" s="16" t="str">
        <f>CONCATENATE(B30&amp; "-",C30&amp; "-",D30&amp; "-",E30&amp; "-",F30&amp; "-",G30&amp; "-",H30&amp; "-",I30,J30,K30)</f>
        <v>3-1-01-2-05-1-02-01</v>
      </c>
      <c r="B30" s="18" t="s">
        <v>19</v>
      </c>
      <c r="C30" s="18" t="s">
        <v>21</v>
      </c>
      <c r="D30" s="18" t="s">
        <v>22</v>
      </c>
      <c r="E30" s="18" t="s">
        <v>26</v>
      </c>
      <c r="F30" s="18" t="s">
        <v>40</v>
      </c>
      <c r="G30" s="18" t="s">
        <v>21</v>
      </c>
      <c r="H30" s="18" t="s">
        <v>24</v>
      </c>
      <c r="I30" s="18" t="s">
        <v>22</v>
      </c>
      <c r="J30" s="18"/>
      <c r="K30" s="18"/>
      <c r="L30" s="18" t="s">
        <v>61</v>
      </c>
      <c r="M30" s="19">
        <v>0</v>
      </c>
      <c r="N30" s="19">
        <v>0</v>
      </c>
      <c r="O30" s="19">
        <v>0</v>
      </c>
      <c r="P30" s="19">
        <v>880.65</v>
      </c>
      <c r="Q30" s="20">
        <v>1821.29</v>
      </c>
      <c r="R30" s="19">
        <v>0</v>
      </c>
      <c r="S30" s="20">
        <v>1821.29</v>
      </c>
      <c r="T30" s="20">
        <v>-1821.29</v>
      </c>
    </row>
    <row r="31" spans="1:20" ht="18" x14ac:dyDescent="0.25">
      <c r="A31" s="16" t="str">
        <f>CONCATENATE(B31&amp; "-",C31&amp; "-",D31&amp; "-",E31&amp; "-",F31,G31,H31,I31,J31,K31)</f>
        <v>3-1-01-2-13</v>
      </c>
      <c r="B31" s="18" t="s">
        <v>19</v>
      </c>
      <c r="C31" s="18" t="s">
        <v>21</v>
      </c>
      <c r="D31" s="18" t="s">
        <v>22</v>
      </c>
      <c r="E31" s="18" t="s">
        <v>26</v>
      </c>
      <c r="F31" s="18" t="s">
        <v>62</v>
      </c>
      <c r="G31" s="18"/>
      <c r="H31" s="18"/>
      <c r="I31" s="18"/>
      <c r="J31" s="18"/>
      <c r="K31" s="18"/>
      <c r="L31" s="18" t="s">
        <v>63</v>
      </c>
      <c r="M31" s="19">
        <v>0</v>
      </c>
      <c r="N31" s="19">
        <v>0</v>
      </c>
      <c r="O31" s="19">
        <v>0</v>
      </c>
      <c r="P31" s="20">
        <v>162467</v>
      </c>
      <c r="Q31" s="20">
        <v>162467</v>
      </c>
      <c r="R31" s="19">
        <v>0</v>
      </c>
      <c r="S31" s="20">
        <v>162467</v>
      </c>
      <c r="T31" s="20">
        <v>-162467</v>
      </c>
    </row>
    <row r="32" spans="1:20" x14ac:dyDescent="0.25">
      <c r="A32" s="16" t="str">
        <f>CONCATENATE(B32&amp; "-",C32&amp; "-",D32&amp; "-",E32&amp; "-",F32&amp; "-",G32,H32,I32,J32,K32)</f>
        <v>3-1-01-2-13-1</v>
      </c>
      <c r="B32" s="18" t="s">
        <v>19</v>
      </c>
      <c r="C32" s="18" t="s">
        <v>21</v>
      </c>
      <c r="D32" s="18" t="s">
        <v>22</v>
      </c>
      <c r="E32" s="18" t="s">
        <v>26</v>
      </c>
      <c r="F32" s="18" t="s">
        <v>62</v>
      </c>
      <c r="G32" s="18" t="s">
        <v>21</v>
      </c>
      <c r="H32" s="18"/>
      <c r="I32" s="18"/>
      <c r="J32" s="18"/>
      <c r="K32" s="18"/>
      <c r="L32" s="18" t="s">
        <v>64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</row>
    <row r="33" spans="1:20" x14ac:dyDescent="0.25">
      <c r="A33" s="16" t="str">
        <f>CONCATENATE(B33&amp; "-",C33&amp; "-",D33&amp; "-",E33&amp; "-",F33&amp; "-",G33&amp; "-",H33,I33,J33,K33)</f>
        <v>3-1-01-2-13-1-03</v>
      </c>
      <c r="B33" s="18" t="s">
        <v>19</v>
      </c>
      <c r="C33" s="18" t="s">
        <v>21</v>
      </c>
      <c r="D33" s="18" t="s">
        <v>22</v>
      </c>
      <c r="E33" s="18" t="s">
        <v>26</v>
      </c>
      <c r="F33" s="18" t="s">
        <v>62</v>
      </c>
      <c r="G33" s="18" t="s">
        <v>21</v>
      </c>
      <c r="H33" s="18" t="s">
        <v>65</v>
      </c>
      <c r="I33" s="18"/>
      <c r="J33" s="18"/>
      <c r="K33" s="18"/>
      <c r="L33" s="18" t="s">
        <v>66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</row>
    <row r="34" spans="1:20" x14ac:dyDescent="0.25">
      <c r="A34" s="16" t="str">
        <f>CONCATENATE(B34&amp; "-",C34&amp; "-",D34&amp; "-",E34&amp; "-",F34&amp; "-",G34,H34,I34,J34,K34)</f>
        <v>3-1-01-2-13-2</v>
      </c>
      <c r="B34" s="18" t="s">
        <v>19</v>
      </c>
      <c r="C34" s="18" t="s">
        <v>21</v>
      </c>
      <c r="D34" s="18" t="s">
        <v>22</v>
      </c>
      <c r="E34" s="18" t="s">
        <v>26</v>
      </c>
      <c r="F34" s="18" t="s">
        <v>62</v>
      </c>
      <c r="G34" s="18" t="s">
        <v>26</v>
      </c>
      <c r="H34" s="18"/>
      <c r="I34" s="18"/>
      <c r="J34" s="18"/>
      <c r="K34" s="18"/>
      <c r="L34" s="18" t="s">
        <v>67</v>
      </c>
      <c r="M34" s="19">
        <v>0</v>
      </c>
      <c r="N34" s="19">
        <v>0</v>
      </c>
      <c r="O34" s="19">
        <v>0</v>
      </c>
      <c r="P34" s="20">
        <v>162467</v>
      </c>
      <c r="Q34" s="20">
        <v>162467</v>
      </c>
      <c r="R34" s="19">
        <v>0</v>
      </c>
      <c r="S34" s="20">
        <v>162467</v>
      </c>
      <c r="T34" s="20">
        <v>-162467</v>
      </c>
    </row>
    <row r="35" spans="1:20" x14ac:dyDescent="0.25">
      <c r="A35" s="16" t="str">
        <f>CONCATENATE(B35&amp; "-",C35&amp; "-",D35&amp; "-",E35&amp; "-",F35&amp; "-",G35&amp; "-",H35,I35,J35,K35)</f>
        <v>3-1-01-2-13-2-02</v>
      </c>
      <c r="B35" s="18" t="s">
        <v>19</v>
      </c>
      <c r="C35" s="18" t="s">
        <v>21</v>
      </c>
      <c r="D35" s="18" t="s">
        <v>22</v>
      </c>
      <c r="E35" s="18" t="s">
        <v>26</v>
      </c>
      <c r="F35" s="18" t="s">
        <v>62</v>
      </c>
      <c r="G35" s="18" t="s">
        <v>26</v>
      </c>
      <c r="H35" s="18" t="s">
        <v>24</v>
      </c>
      <c r="I35" s="18"/>
      <c r="J35" s="18"/>
      <c r="K35" s="18"/>
      <c r="L35" s="18" t="s">
        <v>68</v>
      </c>
      <c r="M35" s="19">
        <v>0</v>
      </c>
      <c r="N35" s="19">
        <v>0</v>
      </c>
      <c r="O35" s="19">
        <v>0</v>
      </c>
      <c r="P35" s="20">
        <v>162453</v>
      </c>
      <c r="Q35" s="20">
        <v>162453</v>
      </c>
      <c r="R35" s="19">
        <v>0</v>
      </c>
      <c r="S35" s="20">
        <v>162453</v>
      </c>
      <c r="T35" s="20">
        <v>-162453</v>
      </c>
    </row>
    <row r="36" spans="1:20" x14ac:dyDescent="0.25">
      <c r="A36" s="16" t="str">
        <f>CONCATENATE(B36&amp; "-",C36&amp; "-",D36&amp; "-",E36&amp; "-",F36&amp; "-",G36&amp; "-",H36,I36,J36,K36)</f>
        <v>3-1-01-2-13-2-03</v>
      </c>
      <c r="B36" s="18" t="s">
        <v>19</v>
      </c>
      <c r="C36" s="18" t="s">
        <v>21</v>
      </c>
      <c r="D36" s="18" t="s">
        <v>22</v>
      </c>
      <c r="E36" s="18" t="s">
        <v>26</v>
      </c>
      <c r="F36" s="18" t="s">
        <v>62</v>
      </c>
      <c r="G36" s="18" t="s">
        <v>26</v>
      </c>
      <c r="H36" s="18" t="s">
        <v>65</v>
      </c>
      <c r="I36" s="18"/>
      <c r="J36" s="18"/>
      <c r="K36" s="18"/>
      <c r="L36" s="18" t="s">
        <v>69</v>
      </c>
      <c r="M36" s="19">
        <v>0</v>
      </c>
      <c r="N36" s="19">
        <v>0</v>
      </c>
      <c r="O36" s="19">
        <v>0</v>
      </c>
      <c r="P36" s="19">
        <v>14</v>
      </c>
      <c r="Q36" s="19">
        <v>14</v>
      </c>
      <c r="R36" s="19">
        <v>0</v>
      </c>
      <c r="S36" s="19">
        <v>14</v>
      </c>
      <c r="T36" s="19">
        <v>-14</v>
      </c>
    </row>
    <row r="37" spans="1:20" x14ac:dyDescent="0.25">
      <c r="A37" s="12"/>
    </row>
    <row r="38" spans="1:20" x14ac:dyDescent="0.25">
      <c r="A38" s="12"/>
    </row>
    <row r="39" spans="1:20" x14ac:dyDescent="0.25">
      <c r="A39" s="12"/>
    </row>
  </sheetData>
  <pageMargins left="0.7" right="0.7" top="0.75" bottom="0.75" header="0.3" footer="0.3"/>
  <pageSetup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6"/>
  <sheetViews>
    <sheetView showGridLines="0" topLeftCell="A4" workbookViewId="0">
      <selection activeCell="D17" sqref="D17"/>
    </sheetView>
  </sheetViews>
  <sheetFormatPr baseColWidth="10" defaultColWidth="11.42578125" defaultRowHeight="15" x14ac:dyDescent="0.25"/>
  <cols>
    <col min="1" max="1" width="22.42578125" style="5" customWidth="1"/>
    <col min="2" max="2" width="3.7109375" style="5" bestFit="1" customWidth="1"/>
    <col min="3" max="4" width="3" style="5" bestFit="1" customWidth="1"/>
    <col min="5" max="5" width="3.7109375" style="5" bestFit="1" customWidth="1"/>
    <col min="6" max="6" width="3.28515625" style="5" bestFit="1" customWidth="1"/>
    <col min="7" max="7" width="3.42578125" style="5" bestFit="1" customWidth="1"/>
    <col min="8" max="9" width="4.140625" style="5" bestFit="1" customWidth="1"/>
    <col min="10" max="10" width="30" style="5" customWidth="1"/>
    <col min="11" max="11" width="15" style="5" bestFit="1" customWidth="1"/>
    <col min="12" max="12" width="11.85546875" style="5" bestFit="1" customWidth="1"/>
    <col min="13" max="13" width="15" style="5" bestFit="1" customWidth="1"/>
    <col min="14" max="15" width="13" style="5" bestFit="1" customWidth="1"/>
    <col min="16" max="16" width="11.42578125" style="5" bestFit="1" customWidth="1"/>
    <col min="17" max="17" width="13.28515625" style="5" bestFit="1" customWidth="1"/>
    <col min="18" max="18" width="14.42578125" style="5" bestFit="1" customWidth="1"/>
    <col min="19" max="19" width="0" style="5" hidden="1" customWidth="1"/>
    <col min="20" max="20" width="0.42578125" style="5" customWidth="1"/>
    <col min="21" max="16384" width="11.42578125" style="5"/>
  </cols>
  <sheetData>
    <row r="1" spans="1:18" ht="15" customHeight="1" x14ac:dyDescent="0.25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8" ht="14.1" customHeight="1" x14ac:dyDescent="0.25"/>
    <row r="4" spans="1:18" ht="172.5" customHeight="1" x14ac:dyDescent="0.25"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10</v>
      </c>
      <c r="K4" s="7" t="s">
        <v>11</v>
      </c>
      <c r="L4" s="7" t="s">
        <v>12</v>
      </c>
      <c r="M4" s="7" t="s">
        <v>13</v>
      </c>
      <c r="N4" s="7" t="s">
        <v>14</v>
      </c>
      <c r="O4" s="7" t="s">
        <v>15</v>
      </c>
      <c r="P4" s="7" t="s">
        <v>16</v>
      </c>
      <c r="Q4" s="7" t="s">
        <v>17</v>
      </c>
      <c r="R4" s="7" t="s">
        <v>18</v>
      </c>
    </row>
    <row r="5" spans="1:18" s="10" customFormat="1" ht="18" customHeight="1" x14ac:dyDescent="0.25">
      <c r="A5" s="15">
        <v>3</v>
      </c>
      <c r="B5" s="8" t="s">
        <v>19</v>
      </c>
      <c r="C5" s="8"/>
      <c r="D5" s="8"/>
      <c r="E5" s="8"/>
      <c r="F5" s="8"/>
      <c r="G5" s="8"/>
      <c r="H5" s="8"/>
      <c r="I5" s="8"/>
      <c r="J5" s="8" t="s">
        <v>20</v>
      </c>
      <c r="K5" s="13">
        <v>230762784988</v>
      </c>
      <c r="L5" s="9">
        <v>0</v>
      </c>
      <c r="M5" s="13">
        <v>230762784988</v>
      </c>
      <c r="N5" s="13">
        <v>9568485611.6399994</v>
      </c>
      <c r="O5" s="13">
        <v>9568485611.6399994</v>
      </c>
      <c r="P5" s="13">
        <v>116522283</v>
      </c>
      <c r="Q5" s="13">
        <v>9451963328.6399994</v>
      </c>
      <c r="R5" s="13">
        <v>221310821659.35999</v>
      </c>
    </row>
    <row r="6" spans="1:18" ht="18" customHeight="1" x14ac:dyDescent="0.25">
      <c r="A6" s="12" t="s">
        <v>70</v>
      </c>
      <c r="B6" s="6" t="s">
        <v>19</v>
      </c>
      <c r="C6" s="6" t="s">
        <v>21</v>
      </c>
      <c r="D6" s="6"/>
      <c r="E6" s="6"/>
      <c r="F6" s="6"/>
      <c r="G6" s="6"/>
      <c r="H6" s="6"/>
      <c r="I6" s="6"/>
      <c r="J6" s="6" t="s">
        <v>20</v>
      </c>
      <c r="K6" s="14">
        <v>230762784988</v>
      </c>
      <c r="L6" s="11">
        <v>0</v>
      </c>
      <c r="M6" s="14">
        <v>230762784988</v>
      </c>
      <c r="N6" s="14">
        <v>9568485611.6399994</v>
      </c>
      <c r="O6" s="14">
        <v>9568485611.6399994</v>
      </c>
      <c r="P6" s="14">
        <v>116522283</v>
      </c>
      <c r="Q6" s="14">
        <v>9451963328.6399994</v>
      </c>
      <c r="R6" s="14">
        <v>221310821659.35999</v>
      </c>
    </row>
    <row r="7" spans="1:18" ht="18" customHeight="1" x14ac:dyDescent="0.25">
      <c r="A7" s="12" t="s">
        <v>71</v>
      </c>
      <c r="B7" s="6" t="s">
        <v>19</v>
      </c>
      <c r="C7" s="6" t="s">
        <v>21</v>
      </c>
      <c r="D7" s="6" t="s">
        <v>22</v>
      </c>
      <c r="E7" s="6"/>
      <c r="F7" s="6"/>
      <c r="G7" s="6"/>
      <c r="H7" s="6"/>
      <c r="I7" s="6"/>
      <c r="J7" s="6" t="s">
        <v>20</v>
      </c>
      <c r="K7" s="14">
        <v>230762784988</v>
      </c>
      <c r="L7" s="11">
        <v>0</v>
      </c>
      <c r="M7" s="14">
        <v>230762784988</v>
      </c>
      <c r="N7" s="14">
        <v>9568485611.6399994</v>
      </c>
      <c r="O7" s="14">
        <v>9568485611.6399994</v>
      </c>
      <c r="P7" s="14">
        <v>116522283</v>
      </c>
      <c r="Q7" s="14">
        <v>9451963328.6399994</v>
      </c>
      <c r="R7" s="14">
        <v>221310821659.35999</v>
      </c>
    </row>
    <row r="8" spans="1:18" ht="18" customHeight="1" x14ac:dyDescent="0.25">
      <c r="A8" s="12" t="s">
        <v>72</v>
      </c>
      <c r="B8" s="6" t="s">
        <v>19</v>
      </c>
      <c r="C8" s="6" t="s">
        <v>21</v>
      </c>
      <c r="D8" s="6" t="s">
        <v>22</v>
      </c>
      <c r="E8" s="6" t="s">
        <v>21</v>
      </c>
      <c r="F8" s="6"/>
      <c r="G8" s="6"/>
      <c r="H8" s="6"/>
      <c r="I8" s="6"/>
      <c r="J8" s="6" t="s">
        <v>23</v>
      </c>
      <c r="K8" s="14">
        <v>141762784988</v>
      </c>
      <c r="L8" s="11">
        <v>0</v>
      </c>
      <c r="M8" s="14">
        <v>141762784988</v>
      </c>
      <c r="N8" s="14">
        <v>9568484671</v>
      </c>
      <c r="O8" s="14">
        <v>9568484671</v>
      </c>
      <c r="P8" s="14">
        <v>116522283</v>
      </c>
      <c r="Q8" s="14">
        <v>9451962388</v>
      </c>
      <c r="R8" s="14">
        <v>132310822600</v>
      </c>
    </row>
    <row r="9" spans="1:18" s="10" customFormat="1" ht="18" customHeight="1" x14ac:dyDescent="0.25">
      <c r="A9" s="12" t="s">
        <v>73</v>
      </c>
      <c r="B9" s="8" t="s">
        <v>19</v>
      </c>
      <c r="C9" s="8" t="s">
        <v>21</v>
      </c>
      <c r="D9" s="8" t="s">
        <v>22</v>
      </c>
      <c r="E9" s="8" t="s">
        <v>21</v>
      </c>
      <c r="F9" s="8" t="s">
        <v>24</v>
      </c>
      <c r="G9" s="8"/>
      <c r="H9" s="8"/>
      <c r="I9" s="8"/>
      <c r="J9" s="8" t="s">
        <v>25</v>
      </c>
      <c r="K9" s="13">
        <v>141762784988</v>
      </c>
      <c r="L9" s="9">
        <v>0</v>
      </c>
      <c r="M9" s="13">
        <v>141762784988</v>
      </c>
      <c r="N9" s="13">
        <v>9568484671</v>
      </c>
      <c r="O9" s="13">
        <v>9568484671</v>
      </c>
      <c r="P9" s="13">
        <v>116522283</v>
      </c>
      <c r="Q9" s="13">
        <v>9451962388</v>
      </c>
      <c r="R9" s="13">
        <v>132310822600</v>
      </c>
    </row>
    <row r="10" spans="1:18" s="10" customFormat="1" ht="17.25" customHeight="1" x14ac:dyDescent="0.25">
      <c r="A10" s="12" t="s">
        <v>74</v>
      </c>
      <c r="B10" s="8" t="s">
        <v>19</v>
      </c>
      <c r="C10" s="8" t="s">
        <v>21</v>
      </c>
      <c r="D10" s="8" t="s">
        <v>22</v>
      </c>
      <c r="E10" s="8" t="s">
        <v>21</v>
      </c>
      <c r="F10" s="8" t="s">
        <v>24</v>
      </c>
      <c r="G10" s="8" t="s">
        <v>26</v>
      </c>
      <c r="H10" s="8"/>
      <c r="I10" s="8"/>
      <c r="J10" s="8" t="s">
        <v>27</v>
      </c>
      <c r="K10" s="13">
        <v>128944352988</v>
      </c>
      <c r="L10" s="9">
        <v>0</v>
      </c>
      <c r="M10" s="13">
        <v>128944352988</v>
      </c>
      <c r="N10" s="13">
        <v>9132624311</v>
      </c>
      <c r="O10" s="13">
        <v>9132624311</v>
      </c>
      <c r="P10" s="13">
        <v>116522283</v>
      </c>
      <c r="Q10" s="13">
        <v>9016102028</v>
      </c>
      <c r="R10" s="13">
        <v>119928250960</v>
      </c>
    </row>
    <row r="11" spans="1:18" ht="18" customHeight="1" x14ac:dyDescent="0.25">
      <c r="A11" s="12" t="s">
        <v>75</v>
      </c>
      <c r="B11" s="6" t="s">
        <v>19</v>
      </c>
      <c r="C11" s="6" t="s">
        <v>21</v>
      </c>
      <c r="D11" s="6" t="s">
        <v>22</v>
      </c>
      <c r="E11" s="6" t="s">
        <v>21</v>
      </c>
      <c r="F11" s="6" t="s">
        <v>24</v>
      </c>
      <c r="G11" s="6" t="s">
        <v>26</v>
      </c>
      <c r="H11" s="6" t="s">
        <v>30</v>
      </c>
      <c r="I11" s="6"/>
      <c r="J11" s="6" t="s">
        <v>31</v>
      </c>
      <c r="K11" s="14">
        <v>68993099087</v>
      </c>
      <c r="L11" s="11">
        <v>0</v>
      </c>
      <c r="M11" s="14">
        <v>68993099087</v>
      </c>
      <c r="N11" s="14">
        <v>6041007028</v>
      </c>
      <c r="O11" s="14">
        <v>6041007028</v>
      </c>
      <c r="P11" s="14">
        <v>101260389</v>
      </c>
      <c r="Q11" s="14">
        <v>5939746639</v>
      </c>
      <c r="R11" s="14">
        <v>63053352448</v>
      </c>
    </row>
    <row r="12" spans="1:18" ht="18" customHeight="1" x14ac:dyDescent="0.25">
      <c r="A12" s="12" t="s">
        <v>76</v>
      </c>
      <c r="B12" s="6" t="s">
        <v>19</v>
      </c>
      <c r="C12" s="6" t="s">
        <v>21</v>
      </c>
      <c r="D12" s="6" t="s">
        <v>22</v>
      </c>
      <c r="E12" s="6" t="s">
        <v>21</v>
      </c>
      <c r="F12" s="6" t="s">
        <v>24</v>
      </c>
      <c r="G12" s="6" t="s">
        <v>26</v>
      </c>
      <c r="H12" s="6" t="s">
        <v>32</v>
      </c>
      <c r="I12" s="6"/>
      <c r="J12" s="6" t="s">
        <v>33</v>
      </c>
      <c r="K12" s="14">
        <v>18132104032</v>
      </c>
      <c r="L12" s="11">
        <v>0</v>
      </c>
      <c r="M12" s="14">
        <v>18132104032</v>
      </c>
      <c r="N12" s="14">
        <v>676884957</v>
      </c>
      <c r="O12" s="14">
        <v>676884957</v>
      </c>
      <c r="P12" s="14">
        <v>10580143</v>
      </c>
      <c r="Q12" s="14">
        <v>666304814</v>
      </c>
      <c r="R12" s="14">
        <v>17465799218</v>
      </c>
    </row>
    <row r="13" spans="1:18" ht="18" customHeight="1" x14ac:dyDescent="0.25">
      <c r="A13" s="12" t="s">
        <v>77</v>
      </c>
      <c r="B13" s="6" t="s">
        <v>19</v>
      </c>
      <c r="C13" s="6" t="s">
        <v>21</v>
      </c>
      <c r="D13" s="6" t="s">
        <v>22</v>
      </c>
      <c r="E13" s="6" t="s">
        <v>21</v>
      </c>
      <c r="F13" s="6" t="s">
        <v>24</v>
      </c>
      <c r="G13" s="6" t="s">
        <v>26</v>
      </c>
      <c r="H13" s="6" t="s">
        <v>34</v>
      </c>
      <c r="I13" s="6"/>
      <c r="J13" s="6" t="s">
        <v>35</v>
      </c>
      <c r="K13" s="14">
        <v>9660953239</v>
      </c>
      <c r="L13" s="11">
        <v>0</v>
      </c>
      <c r="M13" s="14">
        <v>9660953239</v>
      </c>
      <c r="N13" s="14">
        <v>603480636</v>
      </c>
      <c r="O13" s="14">
        <v>603480636</v>
      </c>
      <c r="P13" s="14">
        <v>2594318</v>
      </c>
      <c r="Q13" s="14">
        <v>600886318</v>
      </c>
      <c r="R13" s="14">
        <v>9060066921</v>
      </c>
    </row>
    <row r="14" spans="1:18" ht="18" customHeight="1" x14ac:dyDescent="0.25">
      <c r="A14" s="12" t="s">
        <v>78</v>
      </c>
      <c r="B14" s="6" t="s">
        <v>19</v>
      </c>
      <c r="C14" s="6" t="s">
        <v>21</v>
      </c>
      <c r="D14" s="6" t="s">
        <v>22</v>
      </c>
      <c r="E14" s="6" t="s">
        <v>21</v>
      </c>
      <c r="F14" s="6" t="s">
        <v>24</v>
      </c>
      <c r="G14" s="6" t="s">
        <v>26</v>
      </c>
      <c r="H14" s="6" t="s">
        <v>36</v>
      </c>
      <c r="I14" s="6"/>
      <c r="J14" s="6" t="s">
        <v>37</v>
      </c>
      <c r="K14" s="14">
        <v>32158196630</v>
      </c>
      <c r="L14" s="11">
        <v>0</v>
      </c>
      <c r="M14" s="14">
        <v>32158196630</v>
      </c>
      <c r="N14" s="14">
        <v>1811251690</v>
      </c>
      <c r="O14" s="14">
        <v>1811251690</v>
      </c>
      <c r="P14" s="14">
        <v>2087433</v>
      </c>
      <c r="Q14" s="14">
        <v>1809164257</v>
      </c>
      <c r="R14" s="14">
        <v>30349032373</v>
      </c>
    </row>
    <row r="15" spans="1:18" ht="18" customHeight="1" x14ac:dyDescent="0.25">
      <c r="A15" s="12" t="s">
        <v>79</v>
      </c>
      <c r="B15" s="6" t="s">
        <v>19</v>
      </c>
      <c r="C15" s="6" t="s">
        <v>21</v>
      </c>
      <c r="D15" s="6" t="s">
        <v>22</v>
      </c>
      <c r="E15" s="6" t="s">
        <v>21</v>
      </c>
      <c r="F15" s="6" t="s">
        <v>24</v>
      </c>
      <c r="G15" s="6" t="s">
        <v>19</v>
      </c>
      <c r="H15" s="6"/>
      <c r="I15" s="6"/>
      <c r="J15" s="6" t="s">
        <v>38</v>
      </c>
      <c r="K15" s="14">
        <v>12816000000</v>
      </c>
      <c r="L15" s="11">
        <v>0</v>
      </c>
      <c r="M15" s="14">
        <v>12816000000</v>
      </c>
      <c r="N15" s="14">
        <v>435860360</v>
      </c>
      <c r="O15" s="14">
        <v>435860360</v>
      </c>
      <c r="P15" s="11">
        <v>0</v>
      </c>
      <c r="Q15" s="14">
        <v>435860360</v>
      </c>
      <c r="R15" s="14">
        <v>12380139640</v>
      </c>
    </row>
    <row r="16" spans="1:18" ht="18" customHeight="1" x14ac:dyDescent="0.25">
      <c r="A16" s="12" t="s">
        <v>80</v>
      </c>
      <c r="B16" s="6" t="s">
        <v>19</v>
      </c>
      <c r="C16" s="6" t="s">
        <v>21</v>
      </c>
      <c r="D16" s="6" t="s">
        <v>22</v>
      </c>
      <c r="E16" s="6" t="s">
        <v>21</v>
      </c>
      <c r="F16" s="6" t="s">
        <v>24</v>
      </c>
      <c r="G16" s="6" t="s">
        <v>19</v>
      </c>
      <c r="H16" s="6" t="s">
        <v>22</v>
      </c>
      <c r="I16" s="6"/>
      <c r="J16" s="6" t="s">
        <v>39</v>
      </c>
      <c r="K16" s="14">
        <v>12016000000</v>
      </c>
      <c r="L16" s="11">
        <v>0</v>
      </c>
      <c r="M16" s="14">
        <v>12016000000</v>
      </c>
      <c r="N16" s="14">
        <v>435860360</v>
      </c>
      <c r="O16" s="14">
        <v>435860360</v>
      </c>
      <c r="P16" s="11">
        <v>0</v>
      </c>
      <c r="Q16" s="14">
        <v>435860360</v>
      </c>
      <c r="R16" s="14">
        <v>11580139640</v>
      </c>
    </row>
    <row r="17" spans="1:18" ht="18" customHeight="1" x14ac:dyDescent="0.25">
      <c r="A17" s="12" t="s">
        <v>81</v>
      </c>
      <c r="B17" s="6" t="s">
        <v>19</v>
      </c>
      <c r="C17" s="6" t="s">
        <v>21</v>
      </c>
      <c r="D17" s="6" t="s">
        <v>22</v>
      </c>
      <c r="E17" s="6" t="s">
        <v>21</v>
      </c>
      <c r="F17" s="6" t="s">
        <v>24</v>
      </c>
      <c r="G17" s="6" t="s">
        <v>19</v>
      </c>
      <c r="H17" s="6" t="s">
        <v>22</v>
      </c>
      <c r="I17" s="6" t="s">
        <v>40</v>
      </c>
      <c r="J17" s="6" t="s">
        <v>41</v>
      </c>
      <c r="K17" s="11">
        <v>0</v>
      </c>
      <c r="L17" s="11">
        <v>0</v>
      </c>
      <c r="M17" s="11">
        <v>0</v>
      </c>
      <c r="N17" s="14">
        <v>435860360</v>
      </c>
      <c r="O17" s="14">
        <v>435860360</v>
      </c>
      <c r="P17" s="11">
        <v>0</v>
      </c>
      <c r="Q17" s="14">
        <v>435860360</v>
      </c>
      <c r="R17" s="14">
        <v>-435860360</v>
      </c>
    </row>
    <row r="18" spans="1:18" x14ac:dyDescent="0.25">
      <c r="A18" s="12" t="s">
        <v>82</v>
      </c>
      <c r="B18" s="6" t="s">
        <v>19</v>
      </c>
      <c r="C18" s="6" t="s">
        <v>21</v>
      </c>
      <c r="D18" s="6" t="s">
        <v>22</v>
      </c>
      <c r="E18" s="6" t="s">
        <v>21</v>
      </c>
      <c r="F18" s="6" t="s">
        <v>24</v>
      </c>
      <c r="G18" s="6" t="s">
        <v>19</v>
      </c>
      <c r="H18" s="6" t="s">
        <v>24</v>
      </c>
      <c r="I18" s="6"/>
      <c r="J18" s="6" t="s">
        <v>42</v>
      </c>
      <c r="K18" s="14">
        <v>800000000</v>
      </c>
      <c r="L18" s="11">
        <v>0</v>
      </c>
      <c r="M18" s="14">
        <v>800000000</v>
      </c>
      <c r="N18" s="11">
        <v>0</v>
      </c>
      <c r="O18" s="11">
        <v>0</v>
      </c>
      <c r="P18" s="11">
        <v>0</v>
      </c>
      <c r="Q18" s="11">
        <v>0</v>
      </c>
      <c r="R18" s="14">
        <v>800000000</v>
      </c>
    </row>
    <row r="19" spans="1:18" ht="15" customHeight="1" x14ac:dyDescent="0.25">
      <c r="A19" s="12" t="s">
        <v>83</v>
      </c>
      <c r="B19" s="6" t="s">
        <v>19</v>
      </c>
      <c r="C19" s="6" t="s">
        <v>21</v>
      </c>
      <c r="D19" s="6" t="s">
        <v>22</v>
      </c>
      <c r="E19" s="6" t="s">
        <v>21</v>
      </c>
      <c r="F19" s="6" t="s">
        <v>24</v>
      </c>
      <c r="G19" s="6" t="s">
        <v>43</v>
      </c>
      <c r="H19" s="6"/>
      <c r="I19" s="6"/>
      <c r="J19" s="6" t="s">
        <v>44</v>
      </c>
      <c r="K19" s="14">
        <v>2432000</v>
      </c>
      <c r="L19" s="11">
        <v>0</v>
      </c>
      <c r="M19" s="14">
        <v>2432000</v>
      </c>
      <c r="N19" s="11">
        <v>0</v>
      </c>
      <c r="O19" s="11">
        <v>0</v>
      </c>
      <c r="P19" s="11">
        <v>0</v>
      </c>
      <c r="Q19" s="11">
        <v>0</v>
      </c>
      <c r="R19" s="14">
        <v>2432000</v>
      </c>
    </row>
    <row r="20" spans="1:18" ht="22.5" customHeight="1" x14ac:dyDescent="0.25">
      <c r="A20" s="12" t="s">
        <v>84</v>
      </c>
      <c r="B20" s="6" t="s">
        <v>19</v>
      </c>
      <c r="C20" s="6" t="s">
        <v>21</v>
      </c>
      <c r="D20" s="6" t="s">
        <v>22</v>
      </c>
      <c r="E20" s="6" t="s">
        <v>21</v>
      </c>
      <c r="F20" s="6" t="s">
        <v>24</v>
      </c>
      <c r="G20" s="6" t="s">
        <v>43</v>
      </c>
      <c r="H20" s="6" t="s">
        <v>24</v>
      </c>
      <c r="I20" s="6"/>
      <c r="J20" s="6" t="s">
        <v>45</v>
      </c>
      <c r="K20" s="14">
        <v>2432000</v>
      </c>
      <c r="L20" s="11">
        <v>0</v>
      </c>
      <c r="M20" s="14">
        <v>2432000</v>
      </c>
      <c r="N20" s="11">
        <v>0</v>
      </c>
      <c r="O20" s="11">
        <v>0</v>
      </c>
      <c r="P20" s="11">
        <v>0</v>
      </c>
      <c r="Q20" s="11">
        <v>0</v>
      </c>
      <c r="R20" s="14">
        <v>2432000</v>
      </c>
    </row>
    <row r="21" spans="1:18" ht="18" customHeight="1" x14ac:dyDescent="0.25">
      <c r="A21" s="12" t="s">
        <v>85</v>
      </c>
      <c r="B21" s="6" t="s">
        <v>19</v>
      </c>
      <c r="C21" s="6" t="s">
        <v>21</v>
      </c>
      <c r="D21" s="6" t="s">
        <v>22</v>
      </c>
      <c r="E21" s="6" t="s">
        <v>26</v>
      </c>
      <c r="F21" s="6"/>
      <c r="G21" s="6"/>
      <c r="H21" s="6"/>
      <c r="I21" s="6"/>
      <c r="J21" s="6" t="s">
        <v>56</v>
      </c>
      <c r="K21" s="14">
        <v>89000000000</v>
      </c>
      <c r="L21" s="11">
        <v>0</v>
      </c>
      <c r="M21" s="14">
        <v>89000000000</v>
      </c>
      <c r="N21" s="11">
        <v>940.64</v>
      </c>
      <c r="O21" s="11">
        <v>940.64</v>
      </c>
      <c r="P21" s="11">
        <v>0</v>
      </c>
      <c r="Q21" s="11">
        <v>940.64</v>
      </c>
      <c r="R21" s="14">
        <v>88999999059.360001</v>
      </c>
    </row>
    <row r="22" spans="1:18" ht="15" customHeight="1" x14ac:dyDescent="0.25">
      <c r="A22" s="12" t="s">
        <v>86</v>
      </c>
      <c r="B22" s="6" t="s">
        <v>19</v>
      </c>
      <c r="C22" s="6" t="s">
        <v>21</v>
      </c>
      <c r="D22" s="6" t="s">
        <v>22</v>
      </c>
      <c r="E22" s="6" t="s">
        <v>26</v>
      </c>
      <c r="F22" s="6" t="s">
        <v>24</v>
      </c>
      <c r="G22" s="6"/>
      <c r="H22" s="6"/>
      <c r="I22" s="6"/>
      <c r="J22" s="6" t="s">
        <v>57</v>
      </c>
      <c r="K22" s="14">
        <v>89000000000</v>
      </c>
      <c r="L22" s="11">
        <v>0</v>
      </c>
      <c r="M22" s="14">
        <v>89000000000</v>
      </c>
      <c r="N22" s="11">
        <v>0</v>
      </c>
      <c r="O22" s="11">
        <v>0</v>
      </c>
      <c r="P22" s="11">
        <v>0</v>
      </c>
      <c r="Q22" s="11">
        <v>0</v>
      </c>
      <c r="R22" s="14">
        <v>89000000000</v>
      </c>
    </row>
    <row r="23" spans="1:18" ht="15" customHeight="1" x14ac:dyDescent="0.25">
      <c r="A23" s="12" t="s">
        <v>87</v>
      </c>
      <c r="B23" s="6" t="s">
        <v>19</v>
      </c>
      <c r="C23" s="6" t="s">
        <v>21</v>
      </c>
      <c r="D23" s="6" t="s">
        <v>22</v>
      </c>
      <c r="E23" s="6" t="s">
        <v>26</v>
      </c>
      <c r="F23" s="6" t="s">
        <v>40</v>
      </c>
      <c r="G23" s="6"/>
      <c r="H23" s="6"/>
      <c r="I23" s="6"/>
      <c r="J23" s="6" t="s">
        <v>58</v>
      </c>
      <c r="K23" s="14">
        <v>0</v>
      </c>
      <c r="L23" s="11">
        <v>0</v>
      </c>
      <c r="M23" s="11">
        <v>0</v>
      </c>
      <c r="N23" s="11">
        <v>940.64</v>
      </c>
      <c r="O23" s="11">
        <v>940.64</v>
      </c>
      <c r="P23" s="11">
        <v>0</v>
      </c>
      <c r="Q23" s="11">
        <v>940.64</v>
      </c>
      <c r="R23" s="11">
        <v>-940.64</v>
      </c>
    </row>
    <row r="24" spans="1:18" ht="15" customHeight="1" x14ac:dyDescent="0.25">
      <c r="A24" s="12" t="s">
        <v>88</v>
      </c>
      <c r="B24" s="6" t="s">
        <v>19</v>
      </c>
      <c r="C24" s="6" t="s">
        <v>21</v>
      </c>
      <c r="D24" s="6" t="s">
        <v>22</v>
      </c>
      <c r="E24" s="6" t="s">
        <v>26</v>
      </c>
      <c r="F24" s="6" t="s">
        <v>40</v>
      </c>
      <c r="G24" s="6" t="s">
        <v>21</v>
      </c>
      <c r="H24" s="6"/>
      <c r="I24" s="6"/>
      <c r="J24" s="6" t="s">
        <v>59</v>
      </c>
      <c r="K24" s="14">
        <v>0</v>
      </c>
      <c r="L24" s="11">
        <v>0</v>
      </c>
      <c r="M24" s="11">
        <v>0</v>
      </c>
      <c r="N24" s="11">
        <v>940.64</v>
      </c>
      <c r="O24" s="11">
        <v>940.64</v>
      </c>
      <c r="P24" s="11">
        <v>0</v>
      </c>
      <c r="Q24" s="11">
        <v>940.64</v>
      </c>
      <c r="R24" s="11">
        <v>-940.64</v>
      </c>
    </row>
    <row r="25" spans="1:18" ht="15" customHeight="1" x14ac:dyDescent="0.25">
      <c r="A25" s="12" t="s">
        <v>89</v>
      </c>
      <c r="B25" s="6" t="s">
        <v>19</v>
      </c>
      <c r="C25" s="6" t="s">
        <v>21</v>
      </c>
      <c r="D25" s="6" t="s">
        <v>22</v>
      </c>
      <c r="E25" s="6" t="s">
        <v>26</v>
      </c>
      <c r="F25" s="6" t="s">
        <v>40</v>
      </c>
      <c r="G25" s="6" t="s">
        <v>21</v>
      </c>
      <c r="H25" s="6" t="s">
        <v>24</v>
      </c>
      <c r="I25" s="6"/>
      <c r="J25" s="6" t="s">
        <v>60</v>
      </c>
      <c r="K25" s="14">
        <v>0</v>
      </c>
      <c r="L25" s="11">
        <v>0</v>
      </c>
      <c r="M25" s="11">
        <v>0</v>
      </c>
      <c r="N25" s="11">
        <v>940.64</v>
      </c>
      <c r="O25" s="11">
        <v>940.64</v>
      </c>
      <c r="P25" s="11">
        <v>0</v>
      </c>
      <c r="Q25" s="11">
        <v>940.64</v>
      </c>
      <c r="R25" s="11">
        <v>-940.64</v>
      </c>
    </row>
    <row r="26" spans="1:18" ht="15" customHeight="1" x14ac:dyDescent="0.25">
      <c r="A26" s="12" t="s">
        <v>90</v>
      </c>
      <c r="B26" s="6" t="s">
        <v>19</v>
      </c>
      <c r="C26" s="6" t="s">
        <v>21</v>
      </c>
      <c r="D26" s="6" t="s">
        <v>22</v>
      </c>
      <c r="E26" s="6" t="s">
        <v>26</v>
      </c>
      <c r="F26" s="6" t="s">
        <v>40</v>
      </c>
      <c r="G26" s="6" t="s">
        <v>21</v>
      </c>
      <c r="H26" s="6" t="s">
        <v>24</v>
      </c>
      <c r="I26" s="6" t="s">
        <v>22</v>
      </c>
      <c r="J26" s="6" t="s">
        <v>61</v>
      </c>
      <c r="K26" s="14">
        <v>0</v>
      </c>
      <c r="L26" s="11">
        <v>0</v>
      </c>
      <c r="M26" s="11">
        <v>0</v>
      </c>
      <c r="N26" s="11">
        <v>940.64</v>
      </c>
      <c r="O26" s="11">
        <v>940.64</v>
      </c>
      <c r="P26" s="11">
        <v>0</v>
      </c>
      <c r="Q26" s="11">
        <v>940.64</v>
      </c>
      <c r="R26" s="11">
        <v>-940.64</v>
      </c>
    </row>
  </sheetData>
  <pageMargins left="0.86614173228346503" right="3.9370078740157501E-2" top="0.78740157480314998" bottom="0.74678346456692901" header="0.78740157480314998" footer="0.39370078740157499"/>
  <pageSetup orientation="landscape" horizontalDpi="300" verticalDpi="300" r:id="rId1"/>
  <headerFooter alignWithMargins="0">
    <oddFooter>&amp;R&amp;"Arial,Regular"&amp;8&amp;P 
&amp;"-,Regular"de 
&amp;"-,Regular"&amp;N 
&amp;"-,Regular"Página</oddFooter>
  </headerFooter>
  <ignoredErrors>
    <ignoredError sqref="A7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47"/>
  <sheetViews>
    <sheetView showGridLines="0" tabSelected="1" topLeftCell="N5" zoomScale="85" zoomScaleNormal="85" zoomScaleSheetLayoutView="100" workbookViewId="0">
      <selection activeCell="Q6" sqref="F6:Q6"/>
    </sheetView>
  </sheetViews>
  <sheetFormatPr baseColWidth="10" defaultColWidth="11.42578125" defaultRowHeight="15" x14ac:dyDescent="0.25"/>
  <cols>
    <col min="1" max="1" width="19.85546875" style="1" customWidth="1"/>
    <col min="2" max="2" width="48" style="1" customWidth="1"/>
    <col min="3" max="3" width="23.7109375" style="49" customWidth="1"/>
    <col min="4" max="4" width="22" style="3" customWidth="1"/>
    <col min="5" max="5" width="20.85546875" style="3" customWidth="1"/>
    <col min="6" max="6" width="17.140625" style="1" customWidth="1"/>
    <col min="7" max="7" width="19.7109375" style="48" customWidth="1"/>
    <col min="8" max="8" width="17.85546875" style="21" customWidth="1"/>
    <col min="9" max="11" width="17.85546875" style="1" customWidth="1"/>
    <col min="12" max="12" width="18.28515625" style="1" customWidth="1"/>
    <col min="13" max="13" width="20.28515625" style="83" customWidth="1"/>
    <col min="14" max="14" width="23" style="1" customWidth="1"/>
    <col min="15" max="15" width="19.7109375" style="1" customWidth="1"/>
    <col min="16" max="16" width="21.7109375" style="1" customWidth="1"/>
    <col min="17" max="17" width="21.5703125" style="27" bestFit="1" customWidth="1"/>
    <col min="18" max="18" width="28.7109375" style="83" bestFit="1" customWidth="1"/>
    <col min="19" max="19" width="23" style="83" customWidth="1"/>
    <col min="20" max="20" width="22.28515625" style="21" hidden="1" customWidth="1"/>
    <col min="21" max="21" width="20.42578125" style="21" bestFit="1" customWidth="1"/>
    <col min="22" max="22" width="15.140625" style="35" customWidth="1"/>
    <col min="23" max="23" width="27.140625" style="28" bestFit="1" customWidth="1"/>
    <col min="24" max="24" width="22.140625" style="28" customWidth="1"/>
    <col min="25" max="16384" width="11.42578125" style="28"/>
  </cols>
  <sheetData>
    <row r="1" spans="1:24" ht="18.75" hidden="1" customHeight="1" x14ac:dyDescent="0.25">
      <c r="A1" s="108" t="s">
        <v>91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</row>
    <row r="2" spans="1:24" ht="18.75" hidden="1" customHeight="1" x14ac:dyDescent="0.25">
      <c r="A2" s="109" t="s">
        <v>92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</row>
    <row r="3" spans="1:24" hidden="1" x14ac:dyDescent="0.25">
      <c r="A3" s="109" t="s">
        <v>93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</row>
    <row r="4" spans="1:24" ht="25.5" customHeight="1" x14ac:dyDescent="0.25">
      <c r="A4" s="106" t="s">
        <v>94</v>
      </c>
      <c r="B4" s="104" t="s">
        <v>10</v>
      </c>
      <c r="C4" s="107" t="s">
        <v>95</v>
      </c>
      <c r="D4" s="107"/>
      <c r="E4" s="107"/>
      <c r="F4" s="106" t="s">
        <v>96</v>
      </c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4" ht="47.25" customHeight="1" x14ac:dyDescent="0.25">
      <c r="A5" s="106"/>
      <c r="B5" s="105"/>
      <c r="C5" s="72" t="s">
        <v>11</v>
      </c>
      <c r="D5" s="73" t="s">
        <v>12</v>
      </c>
      <c r="E5" s="73" t="s">
        <v>13</v>
      </c>
      <c r="F5" s="74" t="s">
        <v>97</v>
      </c>
      <c r="G5" s="72" t="s">
        <v>98</v>
      </c>
      <c r="H5" s="75" t="s">
        <v>99</v>
      </c>
      <c r="I5" s="74" t="s">
        <v>100</v>
      </c>
      <c r="J5" s="74" t="s">
        <v>101</v>
      </c>
      <c r="K5" s="74" t="s">
        <v>102</v>
      </c>
      <c r="L5" s="74" t="s">
        <v>103</v>
      </c>
      <c r="M5" s="75" t="s">
        <v>104</v>
      </c>
      <c r="N5" s="74" t="s">
        <v>105</v>
      </c>
      <c r="O5" s="76" t="s">
        <v>106</v>
      </c>
      <c r="P5" s="76" t="s">
        <v>107</v>
      </c>
      <c r="Q5" s="77" t="s">
        <v>108</v>
      </c>
      <c r="R5" s="78" t="s">
        <v>109</v>
      </c>
      <c r="S5" s="78" t="s">
        <v>110</v>
      </c>
      <c r="T5" s="78" t="s">
        <v>18</v>
      </c>
      <c r="U5" s="78" t="s">
        <v>16</v>
      </c>
      <c r="V5" s="79" t="s">
        <v>111</v>
      </c>
    </row>
    <row r="6" spans="1:24" ht="26.25" x14ac:dyDescent="0.25">
      <c r="A6" s="36">
        <v>3</v>
      </c>
      <c r="B6" s="36" t="s">
        <v>20</v>
      </c>
      <c r="C6" s="63">
        <v>257665020070</v>
      </c>
      <c r="D6" s="63">
        <v>0</v>
      </c>
      <c r="E6" s="51">
        <v>257665020070</v>
      </c>
      <c r="F6" s="51">
        <v>6936947387.2399998</v>
      </c>
      <c r="G6" s="51">
        <v>15760842034.43</v>
      </c>
      <c r="H6" s="51">
        <v>12522936030.15</v>
      </c>
      <c r="I6" s="51">
        <v>15863465106.6</v>
      </c>
      <c r="J6" s="51">
        <v>15923176610.98</v>
      </c>
      <c r="K6" s="51">
        <v>13614856054.08</v>
      </c>
      <c r="L6" s="51">
        <v>19116418107.57</v>
      </c>
      <c r="M6" s="86" cm="1">
        <f t="array" ref="M6:M38">VLOOKUP($A$6:$A$38,[2]REP_ING031_InformeEjecucionPres!$A$18:$AF$57,28,0)</f>
        <v>15907391818.370001</v>
      </c>
      <c r="N6" s="87">
        <v>15491445426.24</v>
      </c>
      <c r="O6" s="87">
        <v>16596749375.59</v>
      </c>
      <c r="P6" s="86">
        <v>15832852043.889999</v>
      </c>
      <c r="Q6" s="87">
        <v>60963712103.470001</v>
      </c>
      <c r="R6" s="86" cm="1">
        <f t="array" ref="R6:R38">VLOOKUP($A$6:$A$38,[1]REP_ING031_InformeEjecucionPres!$A$18:$AF$58,29,0)</f>
        <v>224530792098.60999</v>
      </c>
      <c r="S6" s="86" cm="1">
        <f t="array" ref="S6:S38">VLOOKUP($A$6:$A$38,[1]REP_ING031_InformeEjecucionPres!$A$18:$AF$58,31,0)</f>
        <v>219815357971.60999</v>
      </c>
      <c r="T6" s="87" cm="1">
        <f t="array" ref="T6:T38">VLOOKUP($A$6:$A$38,[1]REP_ING031_InformeEjecucionPres!$A$18:$AF$58,32,0)</f>
        <v>37849662098.389999</v>
      </c>
      <c r="U6" s="87" cm="1">
        <f t="array" ref="U6:U38">VLOOKUP($A$6:$A$38,[1]REP_ING031_InformeEjecucionPres!$A$18:$AF$58,30,0)</f>
        <v>4715434127</v>
      </c>
      <c r="V6" s="68">
        <f>+R6/E6</f>
        <v>0.87140579671082863</v>
      </c>
      <c r="W6" s="32"/>
    </row>
    <row r="7" spans="1:24" ht="26.25" x14ac:dyDescent="0.25">
      <c r="A7" s="37" t="s">
        <v>70</v>
      </c>
      <c r="B7" s="36" t="s">
        <v>20</v>
      </c>
      <c r="C7" s="63">
        <v>257665020070</v>
      </c>
      <c r="D7" s="63">
        <v>0</v>
      </c>
      <c r="E7" s="51">
        <v>257665020070</v>
      </c>
      <c r="F7" s="51">
        <v>6936947387.2399998</v>
      </c>
      <c r="G7" s="51">
        <v>15760842034.43</v>
      </c>
      <c r="H7" s="51">
        <v>12522936030.15</v>
      </c>
      <c r="I7" s="51">
        <v>15863465106.6</v>
      </c>
      <c r="J7" s="51">
        <v>15923176610.98</v>
      </c>
      <c r="K7" s="51">
        <v>13614856054.08</v>
      </c>
      <c r="L7" s="51">
        <v>19116418107.57</v>
      </c>
      <c r="M7" s="86">
        <v>15907391818.370001</v>
      </c>
      <c r="N7" s="87">
        <v>15491445426.24</v>
      </c>
      <c r="O7" s="87">
        <v>16596749375.59</v>
      </c>
      <c r="P7" s="86">
        <v>15832852043.889999</v>
      </c>
      <c r="Q7" s="87">
        <v>60963712103.470001</v>
      </c>
      <c r="R7" s="86">
        <v>224530792098.60999</v>
      </c>
      <c r="S7" s="86">
        <v>219815357971.60999</v>
      </c>
      <c r="T7" s="87">
        <v>37849662098.389999</v>
      </c>
      <c r="U7" s="87">
        <v>4715434127</v>
      </c>
      <c r="V7" s="68">
        <f t="shared" ref="V7:V42" si="0">+R7/E7</f>
        <v>0.87140579671082863</v>
      </c>
    </row>
    <row r="8" spans="1:24" ht="26.25" x14ac:dyDescent="0.25">
      <c r="A8" s="38" t="s">
        <v>71</v>
      </c>
      <c r="B8" s="39" t="s">
        <v>20</v>
      </c>
      <c r="C8" s="63">
        <v>257665020070</v>
      </c>
      <c r="D8" s="63">
        <v>0</v>
      </c>
      <c r="E8" s="51">
        <v>257665020070</v>
      </c>
      <c r="F8" s="51">
        <v>6936947387.2399998</v>
      </c>
      <c r="G8" s="51">
        <v>15760842034.43</v>
      </c>
      <c r="H8" s="51">
        <v>12522936030.15</v>
      </c>
      <c r="I8" s="51">
        <v>15863465106.6</v>
      </c>
      <c r="J8" s="51">
        <v>15923176610.98</v>
      </c>
      <c r="K8" s="51">
        <v>13614856054.08</v>
      </c>
      <c r="L8" s="51">
        <v>19116418107.57</v>
      </c>
      <c r="M8" s="86">
        <v>15907391818.370001</v>
      </c>
      <c r="N8" s="87">
        <v>15491445426.24</v>
      </c>
      <c r="O8" s="87">
        <v>16596749375.59</v>
      </c>
      <c r="P8" s="86">
        <v>15832852043.889999</v>
      </c>
      <c r="Q8" s="87">
        <v>60963712103.470001</v>
      </c>
      <c r="R8" s="86">
        <v>224530792098.60999</v>
      </c>
      <c r="S8" s="86">
        <v>219815357971.60999</v>
      </c>
      <c r="T8" s="87">
        <v>37849662098.389999</v>
      </c>
      <c r="U8" s="87">
        <v>4715434127</v>
      </c>
      <c r="V8" s="68">
        <f t="shared" si="0"/>
        <v>0.87140579671082863</v>
      </c>
    </row>
    <row r="9" spans="1:24" s="31" customFormat="1" x14ac:dyDescent="0.25">
      <c r="A9" s="95" t="s">
        <v>72</v>
      </c>
      <c r="B9" s="95" t="s">
        <v>23</v>
      </c>
      <c r="C9" s="96">
        <v>216665020070</v>
      </c>
      <c r="D9" s="96">
        <v>0</v>
      </c>
      <c r="E9" s="97">
        <v>216665020070</v>
      </c>
      <c r="F9" s="97">
        <v>6936477731.3699999</v>
      </c>
      <c r="G9" s="97">
        <v>15753346363.34</v>
      </c>
      <c r="H9" s="97">
        <v>12519746699.6</v>
      </c>
      <c r="I9" s="97">
        <v>15863465016.200001</v>
      </c>
      <c r="J9" s="97">
        <v>15923176513.549999</v>
      </c>
      <c r="K9" s="97">
        <v>13614856054.08</v>
      </c>
      <c r="L9" s="97">
        <v>19036087442</v>
      </c>
      <c r="M9" s="98">
        <v>15872977596.85</v>
      </c>
      <c r="N9" s="99">
        <v>15491443933.4</v>
      </c>
      <c r="O9" s="99">
        <v>16473511254.17</v>
      </c>
      <c r="P9" s="98">
        <v>15781458885.860001</v>
      </c>
      <c r="Q9" s="99">
        <v>19771004338.68</v>
      </c>
      <c r="R9" s="98">
        <v>183037551829.10001</v>
      </c>
      <c r="S9" s="98">
        <v>178322995005.10001</v>
      </c>
      <c r="T9" s="99">
        <v>38342025064.900002</v>
      </c>
      <c r="U9" s="99">
        <v>4714556824</v>
      </c>
      <c r="V9" s="100">
        <f>+R9/E9</f>
        <v>0.84479512091967757</v>
      </c>
      <c r="W9" s="65">
        <f>SUM(F9:Q9)</f>
        <v>183037551829.09998</v>
      </c>
    </row>
    <row r="10" spans="1:24" x14ac:dyDescent="0.25">
      <c r="A10" s="41" t="s">
        <v>73</v>
      </c>
      <c r="B10" s="36" t="s">
        <v>25</v>
      </c>
      <c r="C10" s="63">
        <v>216665020070</v>
      </c>
      <c r="D10" s="63">
        <v>0</v>
      </c>
      <c r="E10" s="51">
        <v>216665020070</v>
      </c>
      <c r="F10" s="51">
        <v>6936477731.3699999</v>
      </c>
      <c r="G10" s="51">
        <v>15753346363.34</v>
      </c>
      <c r="H10" s="51">
        <v>12519746699.6</v>
      </c>
      <c r="I10" s="51">
        <v>15863465016.200001</v>
      </c>
      <c r="J10" s="51">
        <v>15923176513.549999</v>
      </c>
      <c r="K10" s="51">
        <v>13614856054.08</v>
      </c>
      <c r="L10" s="51">
        <v>19036087442</v>
      </c>
      <c r="M10" s="86">
        <v>15872977596.85</v>
      </c>
      <c r="N10" s="87">
        <v>15491443933.4</v>
      </c>
      <c r="O10" s="87">
        <v>16473511254.17</v>
      </c>
      <c r="P10" s="86">
        <v>15781458885.860001</v>
      </c>
      <c r="Q10" s="87">
        <v>19771004338.68</v>
      </c>
      <c r="R10" s="86">
        <v>183037551829.10001</v>
      </c>
      <c r="S10" s="86">
        <v>178322995005.10001</v>
      </c>
      <c r="T10" s="87">
        <v>38342025064.900002</v>
      </c>
      <c r="U10" s="87">
        <v>4714556824</v>
      </c>
      <c r="V10" s="68">
        <f>+K10/E10</f>
        <v>6.2838274723263227E-2</v>
      </c>
      <c r="W10" s="32"/>
    </row>
    <row r="11" spans="1:24" s="31" customFormat="1" x14ac:dyDescent="0.25">
      <c r="A11" s="95" t="s">
        <v>74</v>
      </c>
      <c r="B11" s="101" t="s">
        <v>27</v>
      </c>
      <c r="C11" s="96">
        <v>208569020070</v>
      </c>
      <c r="D11" s="96">
        <v>0</v>
      </c>
      <c r="E11" s="97">
        <v>208569020070</v>
      </c>
      <c r="F11" s="97">
        <v>6446100686.3699999</v>
      </c>
      <c r="G11" s="97">
        <v>14861598198.34</v>
      </c>
      <c r="H11" s="97">
        <v>11727138605.6</v>
      </c>
      <c r="I11" s="97">
        <v>15193871473</v>
      </c>
      <c r="J11" s="97">
        <v>15458054415</v>
      </c>
      <c r="K11" s="97">
        <v>12879158702</v>
      </c>
      <c r="L11" s="97">
        <v>18255103111</v>
      </c>
      <c r="M11" s="98">
        <v>15364075177</v>
      </c>
      <c r="N11" s="99">
        <v>14915049239</v>
      </c>
      <c r="O11" s="99">
        <v>15926714803</v>
      </c>
      <c r="P11" s="98">
        <v>15327992267</v>
      </c>
      <c r="Q11" s="99">
        <v>18850848994.560001</v>
      </c>
      <c r="R11" s="98">
        <v>175205705671.87</v>
      </c>
      <c r="S11" s="98">
        <v>170604884204.87</v>
      </c>
      <c r="T11" s="99">
        <v>37964135865.129997</v>
      </c>
      <c r="U11" s="99">
        <v>4600821467</v>
      </c>
      <c r="V11" s="100">
        <f t="shared" si="0"/>
        <v>0.84003705638098791</v>
      </c>
      <c r="W11" s="71"/>
      <c r="X11" s="33"/>
    </row>
    <row r="12" spans="1:24" ht="26.25" hidden="1" customHeight="1" x14ac:dyDescent="0.25">
      <c r="A12" s="40" t="s">
        <v>112</v>
      </c>
      <c r="B12" s="40" t="s">
        <v>29</v>
      </c>
      <c r="C12" s="63" t="e">
        <v>#N/A</v>
      </c>
      <c r="D12" s="63" t="e">
        <v>#N/A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1" t="e">
        <v>#N/A</v>
      </c>
      <c r="M12" s="86" t="e">
        <v>#N/A</v>
      </c>
      <c r="N12" s="87" t="e">
        <v>#N/A</v>
      </c>
      <c r="O12" s="87" t="e">
        <v>#N/A</v>
      </c>
      <c r="P12" s="86" t="e">
        <v>#N/A</v>
      </c>
      <c r="Q12" s="87" t="e">
        <v>#N/A</v>
      </c>
      <c r="R12" s="86" t="e">
        <v>#N/A</v>
      </c>
      <c r="S12" s="86" t="e">
        <v>#N/A</v>
      </c>
      <c r="T12" s="87" t="e">
        <v>#N/A</v>
      </c>
      <c r="U12" s="87" t="e">
        <v>#N/A</v>
      </c>
      <c r="V12" s="69">
        <v>0</v>
      </c>
    </row>
    <row r="13" spans="1:24" x14ac:dyDescent="0.25">
      <c r="A13" s="40" t="s">
        <v>75</v>
      </c>
      <c r="B13" s="40" t="s">
        <v>31</v>
      </c>
      <c r="C13" s="63">
        <v>104839583550</v>
      </c>
      <c r="D13" s="63">
        <v>0</v>
      </c>
      <c r="E13" s="51">
        <v>104839583550</v>
      </c>
      <c r="F13" s="51">
        <v>2874293904</v>
      </c>
      <c r="G13" s="51">
        <v>9223075594</v>
      </c>
      <c r="H13" s="51">
        <v>7332024427</v>
      </c>
      <c r="I13" s="51">
        <v>10216810889</v>
      </c>
      <c r="J13" s="51">
        <v>10279004535</v>
      </c>
      <c r="K13" s="51">
        <v>8029391871</v>
      </c>
      <c r="L13" s="51">
        <v>13050149879</v>
      </c>
      <c r="M13" s="86">
        <v>10125028859</v>
      </c>
      <c r="N13" s="87">
        <v>9855946824</v>
      </c>
      <c r="O13" s="87">
        <v>9889775834</v>
      </c>
      <c r="P13" s="86">
        <v>9533826259</v>
      </c>
      <c r="Q13" s="87">
        <v>13155599819.559999</v>
      </c>
      <c r="R13" s="86">
        <v>113564928694.56</v>
      </c>
      <c r="S13" s="86">
        <v>110054609573.56</v>
      </c>
      <c r="T13" s="87">
        <v>-5215026023.5600004</v>
      </c>
      <c r="U13" s="87">
        <v>3510319121</v>
      </c>
      <c r="V13" s="68">
        <f t="shared" si="0"/>
        <v>1.0832256753518934</v>
      </c>
    </row>
    <row r="14" spans="1:24" ht="26.25" x14ac:dyDescent="0.25">
      <c r="A14" s="40" t="s">
        <v>76</v>
      </c>
      <c r="B14" s="40" t="s">
        <v>33</v>
      </c>
      <c r="C14" s="63">
        <v>18054619813</v>
      </c>
      <c r="D14" s="63">
        <v>0</v>
      </c>
      <c r="E14" s="51">
        <v>18054619813</v>
      </c>
      <c r="F14" s="51">
        <v>551260461</v>
      </c>
      <c r="G14" s="51">
        <v>1068171287</v>
      </c>
      <c r="H14" s="51">
        <v>1154873464</v>
      </c>
      <c r="I14" s="51">
        <v>1122920844</v>
      </c>
      <c r="J14" s="51">
        <v>1286666126</v>
      </c>
      <c r="K14" s="51">
        <v>1556860891</v>
      </c>
      <c r="L14" s="51">
        <v>1450022959</v>
      </c>
      <c r="M14" s="86">
        <v>1466527345</v>
      </c>
      <c r="N14" s="87">
        <v>1343132585</v>
      </c>
      <c r="O14" s="87">
        <v>1997853474</v>
      </c>
      <c r="P14" s="86">
        <v>1957549022</v>
      </c>
      <c r="Q14" s="87">
        <v>1328418378</v>
      </c>
      <c r="R14" s="86">
        <v>16284256836</v>
      </c>
      <c r="S14" s="86">
        <v>15487440939</v>
      </c>
      <c r="T14" s="87">
        <v>2567178874</v>
      </c>
      <c r="U14" s="87">
        <v>796815897</v>
      </c>
      <c r="V14" s="68">
        <f t="shared" si="0"/>
        <v>0.90194404560514352</v>
      </c>
    </row>
    <row r="15" spans="1:24" x14ac:dyDescent="0.25">
      <c r="A15" s="40" t="s">
        <v>77</v>
      </c>
      <c r="B15" s="40" t="s">
        <v>35</v>
      </c>
      <c r="C15" s="63">
        <v>2889117055</v>
      </c>
      <c r="D15" s="63">
        <v>0</v>
      </c>
      <c r="E15" s="51">
        <v>2889117055</v>
      </c>
      <c r="F15" s="51">
        <v>638396577.37</v>
      </c>
      <c r="G15" s="51">
        <v>1193746170.3399999</v>
      </c>
      <c r="H15" s="51">
        <v>745436083.60000002</v>
      </c>
      <c r="I15" s="51">
        <v>1003710075</v>
      </c>
      <c r="J15" s="51">
        <v>1216585190</v>
      </c>
      <c r="K15" s="51">
        <v>702368775</v>
      </c>
      <c r="L15" s="51">
        <v>926278512</v>
      </c>
      <c r="M15" s="86">
        <v>870023744</v>
      </c>
      <c r="N15" s="87">
        <v>760664763</v>
      </c>
      <c r="O15" s="87">
        <v>888497234</v>
      </c>
      <c r="P15" s="86">
        <v>832986200</v>
      </c>
      <c r="Q15" s="87">
        <v>1380818716</v>
      </c>
      <c r="R15" s="86">
        <v>11159512040.309999</v>
      </c>
      <c r="S15" s="86">
        <v>11095653146.309999</v>
      </c>
      <c r="T15" s="87">
        <v>-8206536091.3100004</v>
      </c>
      <c r="U15" s="87">
        <v>63858894</v>
      </c>
      <c r="V15" s="68">
        <f t="shared" si="0"/>
        <v>3.8626029433445712</v>
      </c>
    </row>
    <row r="16" spans="1:24" ht="26.25" x14ac:dyDescent="0.25">
      <c r="A16" s="40" t="s">
        <v>78</v>
      </c>
      <c r="B16" s="40" t="s">
        <v>37</v>
      </c>
      <c r="C16" s="63">
        <v>82785699652</v>
      </c>
      <c r="D16" s="63">
        <v>0</v>
      </c>
      <c r="E16" s="51">
        <v>82785699652</v>
      </c>
      <c r="F16" s="51">
        <v>2382149744</v>
      </c>
      <c r="G16" s="51">
        <v>3376605147</v>
      </c>
      <c r="H16" s="51">
        <v>2494804631</v>
      </c>
      <c r="I16" s="51">
        <v>2850429665</v>
      </c>
      <c r="J16" s="51">
        <v>2675798564</v>
      </c>
      <c r="K16" s="51">
        <v>2590537165</v>
      </c>
      <c r="L16" s="51">
        <v>2828651761</v>
      </c>
      <c r="M16" s="86">
        <v>2902495229</v>
      </c>
      <c r="N16" s="87">
        <v>2955305067</v>
      </c>
      <c r="O16" s="87">
        <v>3150588261</v>
      </c>
      <c r="P16" s="86">
        <v>3003630786</v>
      </c>
      <c r="Q16" s="87">
        <v>2986012081</v>
      </c>
      <c r="R16" s="86">
        <v>34197008101</v>
      </c>
      <c r="S16" s="86">
        <v>33967180546</v>
      </c>
      <c r="T16" s="87">
        <v>48818519106</v>
      </c>
      <c r="U16" s="87">
        <v>229827555</v>
      </c>
      <c r="V16" s="68">
        <f t="shared" si="0"/>
        <v>0.41307868683542426</v>
      </c>
    </row>
    <row r="17" spans="1:22" s="31" customFormat="1" x14ac:dyDescent="0.25">
      <c r="A17" s="102" t="s">
        <v>79</v>
      </c>
      <c r="B17" s="103" t="s">
        <v>38</v>
      </c>
      <c r="C17" s="96">
        <v>8096000000</v>
      </c>
      <c r="D17" s="96">
        <v>0</v>
      </c>
      <c r="E17" s="97">
        <v>8096000000</v>
      </c>
      <c r="F17" s="97">
        <v>490377045</v>
      </c>
      <c r="G17" s="97">
        <v>891748165</v>
      </c>
      <c r="H17" s="97">
        <v>792608094</v>
      </c>
      <c r="I17" s="97">
        <v>669593543.20000005</v>
      </c>
      <c r="J17" s="97">
        <v>465122098.55000001</v>
      </c>
      <c r="K17" s="97">
        <v>735686427.71000004</v>
      </c>
      <c r="L17" s="97">
        <v>780644835.19000006</v>
      </c>
      <c r="M17" s="98">
        <v>506847798</v>
      </c>
      <c r="N17" s="99">
        <v>576368643.98000002</v>
      </c>
      <c r="O17" s="99">
        <v>546748552</v>
      </c>
      <c r="P17" s="98">
        <v>453417039</v>
      </c>
      <c r="Q17" s="99">
        <v>920146940.74000001</v>
      </c>
      <c r="R17" s="98">
        <v>7829309182.3699999</v>
      </c>
      <c r="S17" s="98">
        <v>7715573825.3699999</v>
      </c>
      <c r="T17" s="99">
        <v>380426174.63</v>
      </c>
      <c r="U17" s="99">
        <v>113735357</v>
      </c>
      <c r="V17" s="100">
        <f t="shared" si="0"/>
        <v>0.96705894051012842</v>
      </c>
    </row>
    <row r="18" spans="1:22" x14ac:dyDescent="0.25">
      <c r="A18" s="44" t="s">
        <v>80</v>
      </c>
      <c r="B18" s="40" t="s">
        <v>39</v>
      </c>
      <c r="C18" s="63">
        <v>8016000000</v>
      </c>
      <c r="D18" s="63">
        <v>0</v>
      </c>
      <c r="E18" s="51">
        <v>8016000000</v>
      </c>
      <c r="F18" s="51">
        <v>438862017</v>
      </c>
      <c r="G18" s="51">
        <v>736247430</v>
      </c>
      <c r="H18" s="51">
        <v>514717777</v>
      </c>
      <c r="I18" s="51">
        <v>559947522.20000005</v>
      </c>
      <c r="J18" s="51">
        <v>354990195.55000001</v>
      </c>
      <c r="K18" s="51">
        <v>553654897.54999995</v>
      </c>
      <c r="L18" s="51">
        <v>579144096.13999999</v>
      </c>
      <c r="M18" s="86">
        <v>399840160</v>
      </c>
      <c r="N18" s="87">
        <v>487546431.49000001</v>
      </c>
      <c r="O18" s="87">
        <v>437253726</v>
      </c>
      <c r="P18" s="86">
        <v>348125324</v>
      </c>
      <c r="Q18" s="87">
        <v>782109555.55999994</v>
      </c>
      <c r="R18" s="86">
        <v>6192439132.4899998</v>
      </c>
      <c r="S18" s="86">
        <v>6172725554.4899998</v>
      </c>
      <c r="T18" s="87">
        <v>1843274445.51</v>
      </c>
      <c r="U18" s="87">
        <v>19713578</v>
      </c>
      <c r="V18" s="68">
        <f t="shared" si="0"/>
        <v>0.77250987181761477</v>
      </c>
    </row>
    <row r="19" spans="1:22" hidden="1" x14ac:dyDescent="0.25">
      <c r="A19" s="44" t="s">
        <v>81</v>
      </c>
      <c r="B19" s="40" t="s">
        <v>41</v>
      </c>
      <c r="C19" s="63">
        <v>0</v>
      </c>
      <c r="D19" s="63">
        <v>0</v>
      </c>
      <c r="E19" s="51">
        <v>0</v>
      </c>
      <c r="F19" s="51">
        <v>438862017</v>
      </c>
      <c r="G19" s="51">
        <v>736247430</v>
      </c>
      <c r="H19" s="51">
        <v>514717777</v>
      </c>
      <c r="I19" s="51">
        <v>559947522.20000005</v>
      </c>
      <c r="J19" s="51">
        <v>354990195.55000001</v>
      </c>
      <c r="K19" s="51">
        <v>553654897.54999995</v>
      </c>
      <c r="L19" s="51">
        <v>579144096.13999999</v>
      </c>
      <c r="M19" s="86">
        <v>399840160</v>
      </c>
      <c r="N19" s="87">
        <v>487546431.49000001</v>
      </c>
      <c r="O19" s="87">
        <v>437253726</v>
      </c>
      <c r="P19" s="86">
        <v>348125324</v>
      </c>
      <c r="Q19" s="87">
        <v>782109555.55999994</v>
      </c>
      <c r="R19" s="86">
        <v>6192439132.4899998</v>
      </c>
      <c r="S19" s="86">
        <v>6172725554.4899998</v>
      </c>
      <c r="T19" s="87">
        <v>-6172725554.4899998</v>
      </c>
      <c r="U19" s="87">
        <v>19713578</v>
      </c>
      <c r="V19" s="68">
        <v>0</v>
      </c>
    </row>
    <row r="20" spans="1:22" x14ac:dyDescent="0.25">
      <c r="A20" s="44" t="s">
        <v>82</v>
      </c>
      <c r="B20" s="40" t="s">
        <v>42</v>
      </c>
      <c r="C20" s="63">
        <v>80000000</v>
      </c>
      <c r="D20" s="63">
        <v>0</v>
      </c>
      <c r="E20" s="66">
        <v>80000000</v>
      </c>
      <c r="F20" s="51">
        <v>51515028</v>
      </c>
      <c r="G20" s="51">
        <v>155500735</v>
      </c>
      <c r="H20" s="51">
        <v>277890317</v>
      </c>
      <c r="I20" s="51">
        <v>109646021</v>
      </c>
      <c r="J20" s="51">
        <v>110131903</v>
      </c>
      <c r="K20" s="51">
        <v>182031530.16</v>
      </c>
      <c r="L20" s="51">
        <v>201500739.05000001</v>
      </c>
      <c r="M20" s="86">
        <v>107007638</v>
      </c>
      <c r="N20" s="87">
        <v>88822212.489999995</v>
      </c>
      <c r="O20" s="87">
        <v>109494826</v>
      </c>
      <c r="P20" s="86">
        <v>105291715</v>
      </c>
      <c r="Q20" s="87">
        <v>138037385.18000001</v>
      </c>
      <c r="R20" s="86">
        <v>1636870049.8800001</v>
      </c>
      <c r="S20" s="86">
        <v>1542848270.8800001</v>
      </c>
      <c r="T20" s="87">
        <v>-1462848270.8800001</v>
      </c>
      <c r="U20" s="87">
        <v>94021779</v>
      </c>
      <c r="V20" s="68">
        <f>+R20/E20</f>
        <v>20.460875623500002</v>
      </c>
    </row>
    <row r="21" spans="1:22" s="31" customFormat="1" x14ac:dyDescent="0.25">
      <c r="A21" s="102" t="s">
        <v>83</v>
      </c>
      <c r="B21" s="95" t="s">
        <v>44</v>
      </c>
      <c r="C21" s="96">
        <v>0</v>
      </c>
      <c r="D21" s="96">
        <v>0</v>
      </c>
      <c r="E21" s="97">
        <v>0</v>
      </c>
      <c r="F21" s="97">
        <v>0</v>
      </c>
      <c r="G21" s="97">
        <v>0</v>
      </c>
      <c r="H21" s="97">
        <v>0</v>
      </c>
      <c r="I21" s="97">
        <v>0</v>
      </c>
      <c r="J21" s="97">
        <v>0</v>
      </c>
      <c r="K21" s="97">
        <v>10924.37</v>
      </c>
      <c r="L21" s="97">
        <v>339495.81</v>
      </c>
      <c r="M21" s="98">
        <v>54621.85</v>
      </c>
      <c r="N21" s="99">
        <v>26050.42</v>
      </c>
      <c r="O21" s="99">
        <v>47899.17</v>
      </c>
      <c r="P21" s="98">
        <v>49579.86</v>
      </c>
      <c r="Q21" s="99">
        <v>8403.3799999999992</v>
      </c>
      <c r="R21" s="98">
        <v>536974.86</v>
      </c>
      <c r="S21" s="98">
        <v>536974.86</v>
      </c>
      <c r="T21" s="99">
        <v>-536974.86</v>
      </c>
      <c r="U21" s="99">
        <v>0</v>
      </c>
      <c r="V21" s="100">
        <v>0</v>
      </c>
    </row>
    <row r="22" spans="1:22" ht="26.25" x14ac:dyDescent="0.25">
      <c r="A22" s="44" t="s">
        <v>84</v>
      </c>
      <c r="B22" s="40" t="s">
        <v>45</v>
      </c>
      <c r="C22" s="63">
        <v>0</v>
      </c>
      <c r="D22" s="63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4201.68</v>
      </c>
      <c r="L22" s="51">
        <v>339495.81</v>
      </c>
      <c r="M22" s="86">
        <v>54621.85</v>
      </c>
      <c r="N22" s="87">
        <v>26050.42</v>
      </c>
      <c r="O22" s="87">
        <v>47899.17</v>
      </c>
      <c r="P22" s="86">
        <v>49579.86</v>
      </c>
      <c r="Q22" s="87">
        <v>8403.3799999999992</v>
      </c>
      <c r="R22" s="86">
        <v>536974.86</v>
      </c>
      <c r="S22" s="86">
        <v>536974.86</v>
      </c>
      <c r="T22" s="87">
        <v>-536974.86</v>
      </c>
      <c r="U22" s="87">
        <v>0</v>
      </c>
      <c r="V22" s="68">
        <v>0</v>
      </c>
    </row>
    <row r="23" spans="1:22" ht="26.25" hidden="1" x14ac:dyDescent="0.25">
      <c r="A23" s="44" t="s">
        <v>113</v>
      </c>
      <c r="B23" s="40" t="s">
        <v>47</v>
      </c>
      <c r="C23" s="63" t="e">
        <v>#N/A</v>
      </c>
      <c r="D23" s="63" t="e">
        <v>#N/A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4201.68</v>
      </c>
      <c r="L23" s="51">
        <v>150420.16</v>
      </c>
      <c r="M23" s="86">
        <v>21008.41</v>
      </c>
      <c r="N23" s="87">
        <v>12605.04</v>
      </c>
      <c r="O23" s="87">
        <v>21008.41</v>
      </c>
      <c r="P23" s="86">
        <v>29411.79</v>
      </c>
      <c r="Q23" s="87">
        <v>8403.3799999999992</v>
      </c>
      <c r="R23" s="86">
        <v>247058.87</v>
      </c>
      <c r="S23" s="86">
        <v>247058.87</v>
      </c>
      <c r="T23" s="87">
        <v>-247058.87</v>
      </c>
      <c r="U23" s="87">
        <v>0</v>
      </c>
      <c r="V23" s="68" t="e">
        <f t="shared" si="0"/>
        <v>#DIV/0!</v>
      </c>
    </row>
    <row r="24" spans="1:22" ht="26.25" hidden="1" x14ac:dyDescent="0.25">
      <c r="A24" s="44" t="s">
        <v>114</v>
      </c>
      <c r="B24" s="40" t="s">
        <v>51</v>
      </c>
      <c r="C24" s="63">
        <v>0</v>
      </c>
      <c r="D24" s="63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4201.68</v>
      </c>
      <c r="L24" s="51">
        <v>150420.16</v>
      </c>
      <c r="M24" s="86">
        <v>21008.41</v>
      </c>
      <c r="N24" s="87">
        <v>12605.04</v>
      </c>
      <c r="O24" s="87">
        <v>21008.41</v>
      </c>
      <c r="P24" s="86">
        <v>29411.79</v>
      </c>
      <c r="Q24" s="87">
        <v>8403.3799999999992</v>
      </c>
      <c r="R24" s="86">
        <v>247058.87</v>
      </c>
      <c r="S24" s="86">
        <v>247058.87</v>
      </c>
      <c r="T24" s="87">
        <v>-247058.87</v>
      </c>
      <c r="U24" s="87">
        <v>0</v>
      </c>
      <c r="V24" s="68">
        <v>0</v>
      </c>
    </row>
    <row r="25" spans="1:22" ht="26.25" x14ac:dyDescent="0.25">
      <c r="A25" s="44" t="s">
        <v>115</v>
      </c>
      <c r="B25" s="40" t="s">
        <v>53</v>
      </c>
      <c r="C25" s="63">
        <v>0</v>
      </c>
      <c r="D25" s="63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6722.69</v>
      </c>
      <c r="L25" s="51">
        <v>189075.65</v>
      </c>
      <c r="M25" s="86">
        <v>33613.440000000002</v>
      </c>
      <c r="N25" s="87">
        <v>13445.38</v>
      </c>
      <c r="O25" s="87">
        <v>26890.76</v>
      </c>
      <c r="P25" s="86">
        <v>20168.07</v>
      </c>
      <c r="Q25" s="87">
        <v>0</v>
      </c>
      <c r="R25" s="86">
        <v>289915.99</v>
      </c>
      <c r="S25" s="86">
        <v>289915.99</v>
      </c>
      <c r="T25" s="87">
        <v>-289915.99</v>
      </c>
      <c r="U25" s="87">
        <v>0</v>
      </c>
      <c r="V25" s="68">
        <v>0</v>
      </c>
    </row>
    <row r="26" spans="1:22" ht="51.75" hidden="1" x14ac:dyDescent="0.25">
      <c r="A26" s="44" t="s">
        <v>116</v>
      </c>
      <c r="B26" s="40" t="s">
        <v>54</v>
      </c>
      <c r="C26" s="63" t="e">
        <v>#N/A</v>
      </c>
      <c r="D26" s="63" t="e">
        <v>#N/A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6722.69</v>
      </c>
      <c r="L26" s="51">
        <v>189075.65</v>
      </c>
      <c r="M26" s="86">
        <v>33613.440000000002</v>
      </c>
      <c r="N26" s="87">
        <v>13445.38</v>
      </c>
      <c r="O26" s="87">
        <v>26890.76</v>
      </c>
      <c r="P26" s="86">
        <v>20168.07</v>
      </c>
      <c r="Q26" s="87">
        <v>0</v>
      </c>
      <c r="R26" s="86">
        <v>289915.99</v>
      </c>
      <c r="S26" s="86">
        <v>289915.99</v>
      </c>
      <c r="T26" s="87">
        <v>-289915.99</v>
      </c>
      <c r="U26" s="87">
        <v>0</v>
      </c>
      <c r="V26" s="68" t="e">
        <f t="shared" si="0"/>
        <v>#DIV/0!</v>
      </c>
    </row>
    <row r="27" spans="1:22" ht="26.25" hidden="1" x14ac:dyDescent="0.25">
      <c r="A27" s="44" t="s">
        <v>117</v>
      </c>
      <c r="B27" s="40" t="s">
        <v>55</v>
      </c>
      <c r="C27" s="63">
        <v>0</v>
      </c>
      <c r="D27" s="63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6722.69</v>
      </c>
      <c r="L27" s="51">
        <v>189075.65</v>
      </c>
      <c r="M27" s="86">
        <v>33613.440000000002</v>
      </c>
      <c r="N27" s="87">
        <v>13445.38</v>
      </c>
      <c r="O27" s="87">
        <v>26890.76</v>
      </c>
      <c r="P27" s="86">
        <v>20168.07</v>
      </c>
      <c r="Q27" s="87">
        <v>0</v>
      </c>
      <c r="R27" s="86">
        <v>289915.99</v>
      </c>
      <c r="S27" s="86">
        <v>289915.99</v>
      </c>
      <c r="T27" s="87">
        <v>-289915.99</v>
      </c>
      <c r="U27" s="87">
        <v>0</v>
      </c>
      <c r="V27" s="68">
        <v>0</v>
      </c>
    </row>
    <row r="28" spans="1:22" hidden="1" x14ac:dyDescent="0.25">
      <c r="A28" s="43" t="s">
        <v>118</v>
      </c>
      <c r="B28" s="42" t="s">
        <v>119</v>
      </c>
      <c r="C28" s="64" t="e">
        <v>#N/A</v>
      </c>
      <c r="D28" s="64" t="e">
        <v>#N/A</v>
      </c>
      <c r="E28" s="67" t="e">
        <v>#N/A</v>
      </c>
      <c r="F28" s="67" t="e">
        <v>#N/A</v>
      </c>
      <c r="G28" s="67" t="e">
        <v>#N/A</v>
      </c>
      <c r="H28" s="67" t="e">
        <v>#N/A</v>
      </c>
      <c r="I28" s="67" t="e">
        <v>#N/A</v>
      </c>
      <c r="J28" s="67" t="e">
        <v>#N/A</v>
      </c>
      <c r="K28" s="67"/>
      <c r="L28" s="67" t="e">
        <v>#N/A</v>
      </c>
      <c r="M28" s="88">
        <v>2000000</v>
      </c>
      <c r="N28" s="89">
        <v>0</v>
      </c>
      <c r="O28" s="90">
        <v>0</v>
      </c>
      <c r="P28" s="91">
        <v>0</v>
      </c>
      <c r="Q28" s="90">
        <v>0</v>
      </c>
      <c r="R28" s="91">
        <v>2000000</v>
      </c>
      <c r="S28" s="91">
        <v>2000000</v>
      </c>
      <c r="T28" s="90">
        <v>-2000000</v>
      </c>
      <c r="U28" s="90">
        <v>0</v>
      </c>
      <c r="V28" s="70" t="e">
        <f t="shared" si="0"/>
        <v>#N/A</v>
      </c>
    </row>
    <row r="29" spans="1:22" hidden="1" x14ac:dyDescent="0.25">
      <c r="A29" s="44" t="s">
        <v>120</v>
      </c>
      <c r="B29" s="40" t="s">
        <v>121</v>
      </c>
      <c r="C29" s="63" t="e">
        <v>#N/A</v>
      </c>
      <c r="D29" s="63" t="e">
        <v>#N/A</v>
      </c>
      <c r="E29" s="51" t="e">
        <v>#N/A</v>
      </c>
      <c r="F29" s="51" t="e">
        <v>#N/A</v>
      </c>
      <c r="G29" s="51" t="e">
        <v>#N/A</v>
      </c>
      <c r="H29" s="51" t="e">
        <v>#N/A</v>
      </c>
      <c r="I29" s="51" t="e">
        <v>#N/A</v>
      </c>
      <c r="J29" s="51" t="e">
        <v>#N/A</v>
      </c>
      <c r="K29" s="51">
        <v>0</v>
      </c>
      <c r="L29" s="51" t="e">
        <v>#N/A</v>
      </c>
      <c r="M29" s="86">
        <v>2000000</v>
      </c>
      <c r="N29" s="92">
        <v>0</v>
      </c>
      <c r="O29" s="93">
        <v>0</v>
      </c>
      <c r="P29" s="94">
        <v>0</v>
      </c>
      <c r="Q29" s="93">
        <v>0</v>
      </c>
      <c r="R29" s="86">
        <v>2000000</v>
      </c>
      <c r="S29" s="86">
        <v>2000000</v>
      </c>
      <c r="T29" s="87">
        <v>-2000000</v>
      </c>
      <c r="U29" s="87">
        <v>0</v>
      </c>
      <c r="V29" s="68" t="e">
        <f t="shared" si="0"/>
        <v>#N/A</v>
      </c>
    </row>
    <row r="30" spans="1:22" ht="26.25" hidden="1" x14ac:dyDescent="0.25">
      <c r="A30" s="44" t="s">
        <v>122</v>
      </c>
      <c r="B30" s="40" t="s">
        <v>123</v>
      </c>
      <c r="C30" s="63" t="e">
        <v>#N/A</v>
      </c>
      <c r="D30" s="63" t="e">
        <v>#N/A</v>
      </c>
      <c r="E30" s="51" t="e">
        <v>#N/A</v>
      </c>
      <c r="F30" s="51" t="e">
        <v>#N/A</v>
      </c>
      <c r="G30" s="51" t="e">
        <v>#N/A</v>
      </c>
      <c r="H30" s="51" t="e">
        <v>#N/A</v>
      </c>
      <c r="I30" s="51" t="e">
        <v>#N/A</v>
      </c>
      <c r="J30" s="51" t="e">
        <v>#N/A</v>
      </c>
      <c r="K30" s="51">
        <v>0</v>
      </c>
      <c r="L30" s="51" t="e">
        <v>#N/A</v>
      </c>
      <c r="M30" s="86" t="e">
        <v>#N/A</v>
      </c>
      <c r="N30" s="92" t="e">
        <v>#N/A</v>
      </c>
      <c r="O30" s="93" t="e">
        <v>#N/A</v>
      </c>
      <c r="P30" s="94" t="e">
        <v>#N/A</v>
      </c>
      <c r="Q30" s="93" t="e">
        <v>#N/A</v>
      </c>
      <c r="R30" s="86" t="e">
        <v>#N/A</v>
      </c>
      <c r="S30" s="86" t="e">
        <v>#N/A</v>
      </c>
      <c r="T30" s="87" t="e">
        <v>#N/A</v>
      </c>
      <c r="U30" s="87" t="e">
        <v>#N/A</v>
      </c>
      <c r="V30" s="68" t="e">
        <f t="shared" si="0"/>
        <v>#N/A</v>
      </c>
    </row>
    <row r="31" spans="1:22" s="31" customFormat="1" x14ac:dyDescent="0.25">
      <c r="A31" s="102" t="s">
        <v>85</v>
      </c>
      <c r="B31" s="95" t="s">
        <v>56</v>
      </c>
      <c r="C31" s="96">
        <v>41000000000</v>
      </c>
      <c r="D31" s="96">
        <v>0</v>
      </c>
      <c r="E31" s="97">
        <v>41000000000</v>
      </c>
      <c r="F31" s="98">
        <v>469655.87</v>
      </c>
      <c r="G31" s="98">
        <v>7495671.0899999999</v>
      </c>
      <c r="H31" s="99">
        <v>3189330.55</v>
      </c>
      <c r="I31" s="99">
        <v>90.4</v>
      </c>
      <c r="J31" s="100">
        <v>97.43</v>
      </c>
      <c r="K31" s="97">
        <v>0</v>
      </c>
      <c r="L31" s="98">
        <v>80330665.569999993</v>
      </c>
      <c r="M31" s="98">
        <v>34414221.520000003</v>
      </c>
      <c r="N31" s="99">
        <v>1492.84</v>
      </c>
      <c r="O31" s="99">
        <v>123238121.42</v>
      </c>
      <c r="P31" s="99">
        <v>51393158.030000001</v>
      </c>
      <c r="Q31" s="97">
        <v>41192707764.790001</v>
      </c>
      <c r="R31" s="98">
        <v>41493240269.510002</v>
      </c>
      <c r="S31" s="98">
        <v>41492362966.510002</v>
      </c>
      <c r="T31" s="99">
        <v>-492362966.50999999</v>
      </c>
      <c r="U31" s="99">
        <v>877303</v>
      </c>
      <c r="V31" s="100">
        <f t="shared" si="0"/>
        <v>1.0120302504758538</v>
      </c>
    </row>
    <row r="32" spans="1:22" x14ac:dyDescent="0.25">
      <c r="A32" s="44" t="s">
        <v>86</v>
      </c>
      <c r="B32" s="40" t="s">
        <v>57</v>
      </c>
      <c r="C32" s="63">
        <v>41000000000</v>
      </c>
      <c r="D32" s="63">
        <v>0</v>
      </c>
      <c r="E32" s="51">
        <v>41000000000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86">
        <v>0</v>
      </c>
      <c r="N32" s="92">
        <v>0</v>
      </c>
      <c r="O32" s="93">
        <v>0</v>
      </c>
      <c r="P32" s="94">
        <v>0</v>
      </c>
      <c r="Q32" s="93">
        <v>41000000000</v>
      </c>
      <c r="R32" s="94">
        <v>41000000000</v>
      </c>
      <c r="S32" s="94">
        <v>41000000000</v>
      </c>
      <c r="T32" s="93">
        <v>0</v>
      </c>
      <c r="U32" s="93">
        <v>0</v>
      </c>
      <c r="V32" s="68">
        <f t="shared" si="0"/>
        <v>1</v>
      </c>
    </row>
    <row r="33" spans="1:23" hidden="1" x14ac:dyDescent="0.25">
      <c r="A33" s="44" t="s">
        <v>124</v>
      </c>
      <c r="B33" s="40" t="s">
        <v>125</v>
      </c>
      <c r="C33" s="63">
        <v>41000000000</v>
      </c>
      <c r="D33" s="63">
        <v>0</v>
      </c>
      <c r="E33" s="51">
        <v>41000000000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/>
      <c r="L33" s="51">
        <v>0</v>
      </c>
      <c r="M33" s="86">
        <v>0</v>
      </c>
      <c r="N33" s="92">
        <v>0</v>
      </c>
      <c r="O33" s="93">
        <v>0</v>
      </c>
      <c r="P33" s="94">
        <v>0</v>
      </c>
      <c r="Q33" s="93">
        <v>41000000000</v>
      </c>
      <c r="R33" s="94">
        <v>41000000000</v>
      </c>
      <c r="S33" s="94">
        <v>41000000000</v>
      </c>
      <c r="T33" s="93">
        <v>0</v>
      </c>
      <c r="U33" s="93">
        <v>0</v>
      </c>
      <c r="V33" s="68">
        <f t="shared" si="0"/>
        <v>1</v>
      </c>
    </row>
    <row r="34" spans="1:23" x14ac:dyDescent="0.25">
      <c r="A34" s="44" t="s">
        <v>87</v>
      </c>
      <c r="B34" s="40" t="s">
        <v>58</v>
      </c>
      <c r="C34" s="63">
        <v>0</v>
      </c>
      <c r="D34" s="63">
        <v>0</v>
      </c>
      <c r="E34" s="51">
        <v>0</v>
      </c>
      <c r="F34" s="51">
        <v>76.87</v>
      </c>
      <c r="G34" s="51">
        <v>77.09</v>
      </c>
      <c r="H34" s="51">
        <v>88.55</v>
      </c>
      <c r="I34" s="51">
        <v>90.4</v>
      </c>
      <c r="J34" s="51">
        <v>97.43</v>
      </c>
      <c r="K34" s="51">
        <v>0</v>
      </c>
      <c r="L34" s="51">
        <v>206.57</v>
      </c>
      <c r="M34" s="94">
        <v>252.52</v>
      </c>
      <c r="N34" s="93">
        <v>1492.84</v>
      </c>
      <c r="O34" s="93">
        <v>133.41999999999999</v>
      </c>
      <c r="P34" s="94">
        <v>9.0299999999999994</v>
      </c>
      <c r="Q34" s="93">
        <v>12.79</v>
      </c>
      <c r="R34" s="94">
        <v>2537.5100000000002</v>
      </c>
      <c r="S34" s="94">
        <v>2537.5100000000002</v>
      </c>
      <c r="T34" s="93">
        <v>-2537.5100000000002</v>
      </c>
      <c r="U34" s="93">
        <v>0</v>
      </c>
      <c r="V34" s="68">
        <v>0</v>
      </c>
      <c r="W34" s="34"/>
    </row>
    <row r="35" spans="1:23" hidden="1" x14ac:dyDescent="0.25">
      <c r="A35" s="44" t="s">
        <v>88</v>
      </c>
      <c r="B35" s="40" t="s">
        <v>59</v>
      </c>
      <c r="C35" s="63">
        <v>0</v>
      </c>
      <c r="D35" s="63">
        <v>0</v>
      </c>
      <c r="E35" s="51">
        <v>0</v>
      </c>
      <c r="F35" s="51">
        <v>76.87</v>
      </c>
      <c r="G35" s="51">
        <v>77.09</v>
      </c>
      <c r="H35" s="51">
        <v>88.55</v>
      </c>
      <c r="I35" s="51">
        <v>90.4</v>
      </c>
      <c r="J35" s="51">
        <v>97.43</v>
      </c>
      <c r="K35" s="51"/>
      <c r="L35" s="51">
        <v>206.57</v>
      </c>
      <c r="M35" s="94">
        <v>252.52</v>
      </c>
      <c r="N35" s="93">
        <v>1492.84</v>
      </c>
      <c r="O35" s="93">
        <v>133.41999999999999</v>
      </c>
      <c r="P35" s="94">
        <v>9.0299999999999994</v>
      </c>
      <c r="Q35" s="93">
        <v>12.79</v>
      </c>
      <c r="R35" s="94">
        <v>2537.5100000000002</v>
      </c>
      <c r="S35" s="94">
        <v>2537.5100000000002</v>
      </c>
      <c r="T35" s="93">
        <v>-2537.5100000000002</v>
      </c>
      <c r="U35" s="93">
        <v>0</v>
      </c>
      <c r="V35" s="68" t="e">
        <f t="shared" si="0"/>
        <v>#DIV/0!</v>
      </c>
    </row>
    <row r="36" spans="1:23" hidden="1" x14ac:dyDescent="0.25">
      <c r="A36" s="44" t="s">
        <v>89</v>
      </c>
      <c r="B36" s="40" t="s">
        <v>60</v>
      </c>
      <c r="C36" s="63">
        <v>0</v>
      </c>
      <c r="D36" s="63">
        <v>0</v>
      </c>
      <c r="E36" s="51">
        <v>0</v>
      </c>
      <c r="F36" s="51">
        <v>76.87</v>
      </c>
      <c r="G36" s="51">
        <v>77.09</v>
      </c>
      <c r="H36" s="51">
        <v>88.55</v>
      </c>
      <c r="I36" s="51">
        <v>90.4</v>
      </c>
      <c r="J36" s="51">
        <v>97.43</v>
      </c>
      <c r="K36" s="51"/>
      <c r="L36" s="51">
        <v>206.57</v>
      </c>
      <c r="M36" s="94">
        <v>252.52</v>
      </c>
      <c r="N36" s="93">
        <v>1492.84</v>
      </c>
      <c r="O36" s="93">
        <v>133.41999999999999</v>
      </c>
      <c r="P36" s="94">
        <v>9.0299999999999994</v>
      </c>
      <c r="Q36" s="93">
        <v>12.79</v>
      </c>
      <c r="R36" s="94">
        <v>2537.5100000000002</v>
      </c>
      <c r="S36" s="94">
        <v>2537.5100000000002</v>
      </c>
      <c r="T36" s="93">
        <v>-2537.5100000000002</v>
      </c>
      <c r="U36" s="93">
        <v>0</v>
      </c>
      <c r="V36" s="68" t="e">
        <f t="shared" si="0"/>
        <v>#DIV/0!</v>
      </c>
    </row>
    <row r="37" spans="1:23" ht="26.25" hidden="1" x14ac:dyDescent="0.25">
      <c r="A37" s="44" t="s">
        <v>90</v>
      </c>
      <c r="B37" s="40" t="s">
        <v>61</v>
      </c>
      <c r="C37" s="63">
        <v>0</v>
      </c>
      <c r="D37" s="63">
        <v>0</v>
      </c>
      <c r="E37" s="51">
        <v>0</v>
      </c>
      <c r="F37" s="51">
        <v>76.87</v>
      </c>
      <c r="G37" s="51">
        <v>77.09</v>
      </c>
      <c r="H37" s="51">
        <v>88.55</v>
      </c>
      <c r="I37" s="51">
        <v>90.4</v>
      </c>
      <c r="J37" s="51">
        <v>97.43</v>
      </c>
      <c r="K37" s="51"/>
      <c r="L37" s="51">
        <v>206.57</v>
      </c>
      <c r="M37" s="94">
        <v>252.52</v>
      </c>
      <c r="N37" s="93">
        <v>1492.84</v>
      </c>
      <c r="O37" s="93">
        <v>133.41999999999999</v>
      </c>
      <c r="P37" s="94">
        <v>9.0299999999999994</v>
      </c>
      <c r="Q37" s="93">
        <v>12.79</v>
      </c>
      <c r="R37" s="94">
        <v>2537.5100000000002</v>
      </c>
      <c r="S37" s="94">
        <v>2537.5100000000002</v>
      </c>
      <c r="T37" s="93">
        <v>-2537.5100000000002</v>
      </c>
      <c r="U37" s="93">
        <v>0</v>
      </c>
      <c r="V37" s="68" t="e">
        <f t="shared" si="0"/>
        <v>#DIV/0!</v>
      </c>
    </row>
    <row r="38" spans="1:23" ht="26.25" x14ac:dyDescent="0.25">
      <c r="A38" s="44" t="s">
        <v>126</v>
      </c>
      <c r="B38" s="40" t="s">
        <v>63</v>
      </c>
      <c r="C38" s="63">
        <v>0</v>
      </c>
      <c r="D38" s="63">
        <v>0</v>
      </c>
      <c r="E38" s="51">
        <v>0</v>
      </c>
      <c r="F38" s="51">
        <v>469579</v>
      </c>
      <c r="G38" s="51">
        <v>7495594</v>
      </c>
      <c r="H38" s="51">
        <v>3189242</v>
      </c>
      <c r="I38" s="51">
        <v>0</v>
      </c>
      <c r="J38" s="51">
        <v>0</v>
      </c>
      <c r="K38" s="53">
        <v>0</v>
      </c>
      <c r="L38" s="53">
        <v>80330459</v>
      </c>
      <c r="M38" s="94">
        <v>34413969</v>
      </c>
      <c r="N38" s="93">
        <v>0</v>
      </c>
      <c r="O38" s="93">
        <v>123237988</v>
      </c>
      <c r="P38" s="94">
        <v>51393149</v>
      </c>
      <c r="Q38" s="93">
        <v>192707752</v>
      </c>
      <c r="R38" s="94">
        <v>493237732</v>
      </c>
      <c r="S38" s="94">
        <v>492360429</v>
      </c>
      <c r="T38" s="93">
        <v>-492360429</v>
      </c>
      <c r="U38" s="93">
        <v>877303</v>
      </c>
      <c r="V38" s="68">
        <v>0</v>
      </c>
    </row>
    <row r="39" spans="1:23" hidden="1" x14ac:dyDescent="0.25">
      <c r="A39" s="24" t="s">
        <v>127</v>
      </c>
      <c r="B39" s="23" t="s">
        <v>64</v>
      </c>
      <c r="C39" s="46">
        <v>0</v>
      </c>
      <c r="D39" s="25">
        <v>0</v>
      </c>
      <c r="E39" s="54">
        <v>0</v>
      </c>
      <c r="F39" s="55">
        <v>462452</v>
      </c>
      <c r="G39" s="56"/>
      <c r="H39" s="55"/>
      <c r="I39" s="55"/>
      <c r="J39" s="51"/>
      <c r="K39" s="51"/>
      <c r="L39" s="51"/>
      <c r="M39" s="81"/>
      <c r="N39" s="52"/>
      <c r="O39" s="53"/>
      <c r="P39" s="53"/>
      <c r="Q39" s="53"/>
      <c r="R39" s="84"/>
      <c r="S39" s="84"/>
      <c r="T39" s="57"/>
      <c r="U39" s="57"/>
      <c r="V39" s="50" t="e">
        <f t="shared" si="0"/>
        <v>#DIV/0!</v>
      </c>
    </row>
    <row r="40" spans="1:23" hidden="1" x14ac:dyDescent="0.25">
      <c r="A40" s="24" t="s">
        <v>128</v>
      </c>
      <c r="B40" s="23" t="s">
        <v>129</v>
      </c>
      <c r="C40" s="46">
        <v>0</v>
      </c>
      <c r="D40" s="25">
        <v>0</v>
      </c>
      <c r="E40" s="54">
        <v>0</v>
      </c>
      <c r="F40" s="55">
        <v>0</v>
      </c>
      <c r="G40" s="56"/>
      <c r="H40" s="55"/>
      <c r="I40" s="55"/>
      <c r="J40" s="51"/>
      <c r="K40" s="51"/>
      <c r="L40" s="51"/>
      <c r="M40" s="81"/>
      <c r="N40" s="52"/>
      <c r="O40" s="53"/>
      <c r="P40" s="53"/>
      <c r="Q40" s="53"/>
      <c r="R40" s="84"/>
      <c r="S40" s="84"/>
      <c r="T40" s="57"/>
      <c r="U40" s="57"/>
      <c r="V40" s="50" t="e">
        <f t="shared" si="0"/>
        <v>#DIV/0!</v>
      </c>
    </row>
    <row r="41" spans="1:23" hidden="1" x14ac:dyDescent="0.25">
      <c r="A41" s="24" t="s">
        <v>130</v>
      </c>
      <c r="B41" s="23" t="s">
        <v>67</v>
      </c>
      <c r="C41" s="46">
        <v>0</v>
      </c>
      <c r="D41" s="25">
        <v>0</v>
      </c>
      <c r="E41" s="54">
        <v>0</v>
      </c>
      <c r="F41" s="55">
        <v>7127</v>
      </c>
      <c r="G41" s="56"/>
      <c r="H41" s="54"/>
      <c r="I41" s="55"/>
      <c r="J41" s="51"/>
      <c r="K41" s="51"/>
      <c r="L41" s="51"/>
      <c r="M41" s="81"/>
      <c r="N41" s="52"/>
      <c r="O41" s="53"/>
      <c r="P41" s="53"/>
      <c r="Q41" s="53"/>
      <c r="R41" s="84"/>
      <c r="S41" s="84"/>
      <c r="T41" s="57"/>
      <c r="U41" s="57"/>
      <c r="V41" s="50" t="e">
        <f t="shared" si="0"/>
        <v>#DIV/0!</v>
      </c>
    </row>
    <row r="42" spans="1:23" ht="15.75" hidden="1" thickBot="1" x14ac:dyDescent="0.3">
      <c r="A42" s="29" t="s">
        <v>131</v>
      </c>
      <c r="B42" s="30" t="s">
        <v>69</v>
      </c>
      <c r="C42" s="47">
        <v>0</v>
      </c>
      <c r="D42" s="26">
        <v>0</v>
      </c>
      <c r="E42" s="58">
        <v>0</v>
      </c>
      <c r="F42" s="59">
        <v>7127</v>
      </c>
      <c r="G42" s="60"/>
      <c r="H42" s="58"/>
      <c r="I42" s="59"/>
      <c r="J42" s="61"/>
      <c r="K42" s="61"/>
      <c r="L42" s="61"/>
      <c r="M42" s="82"/>
      <c r="N42" s="61"/>
      <c r="O42" s="61"/>
      <c r="P42" s="61"/>
      <c r="Q42" s="61"/>
      <c r="R42" s="85"/>
      <c r="S42" s="85"/>
      <c r="T42" s="62"/>
      <c r="U42" s="57"/>
      <c r="V42" s="50" t="e">
        <f t="shared" si="0"/>
        <v>#DIV/0!</v>
      </c>
    </row>
    <row r="44" spans="1:23" x14ac:dyDescent="0.25">
      <c r="F44" s="45"/>
    </row>
    <row r="45" spans="1:23" x14ac:dyDescent="0.25">
      <c r="I45" s="2"/>
    </row>
    <row r="47" spans="1:23" x14ac:dyDescent="0.25">
      <c r="M47" s="80"/>
    </row>
  </sheetData>
  <autoFilter ref="A5:X42" xr:uid="{00000000-0001-0000-0200-000000000000}"/>
  <mergeCells count="7">
    <mergeCell ref="B4:B5"/>
    <mergeCell ref="A4:A5"/>
    <mergeCell ref="C4:E4"/>
    <mergeCell ref="F4:V4"/>
    <mergeCell ref="A1:V1"/>
    <mergeCell ref="A2:V2"/>
    <mergeCell ref="A3:V3"/>
  </mergeCells>
  <pageMargins left="0.70866141732283472" right="0.70866141732283472" top="0.74803149606299213" bottom="0.74803149606299213" header="0.31496062992125984" footer="0.31496062992125984"/>
  <pageSetup paperSize="157" scale="64" orientation="landscape" r:id="rId1"/>
  <rowBreaks count="1" manualBreakCount="1">
    <brk id="38" max="21" man="1"/>
  </rowBreaks>
  <ignoredErrors>
    <ignoredError sqref="A8" twoDigitTextYear="1"/>
    <ignoredError sqref="V1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FEBRERO </vt:lpstr>
      <vt:lpstr>ENERO </vt:lpstr>
      <vt:lpstr>ingresos</vt:lpstr>
      <vt:lpstr>ingresos!Área_de_impresión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Lisbett Rocio Casagua Lopez</dc:creator>
  <cp:keywords/>
  <dc:description/>
  <cp:lastModifiedBy>Diana Melisa Vasquez Florez</cp:lastModifiedBy>
  <cp:revision/>
  <dcterms:created xsi:type="dcterms:W3CDTF">2021-11-04T14:12:01Z</dcterms:created>
  <dcterms:modified xsi:type="dcterms:W3CDTF">2025-02-04T16:57:39Z</dcterms:modified>
  <cp:category/>
  <cp:contentStatus/>
</cp:coreProperties>
</file>