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5/informe de gestion 2025/"/>
    </mc:Choice>
  </mc:AlternateContent>
  <xr:revisionPtr revIDLastSave="653" documentId="13_ncr:1_{139E9C1E-A3ED-4118-93BF-EB0472525A55}" xr6:coauthVersionLast="47" xr6:coauthVersionMax="47" xr10:uidLastSave="{B42D716D-6762-41C2-B279-2023F22F2C43}"/>
  <bookViews>
    <workbookView xWindow="-120" yWindow="-120" windowWidth="29040" windowHeight="1572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externalReferences>
    <externalReference r:id="rId4"/>
    <externalReference r:id="rId5"/>
  </externalReferences>
  <definedNames>
    <definedName name="_xlnm._FilterDatabase" localSheetId="2" hidden="1">ingresos!$A$4:$X$42</definedName>
    <definedName name="_xlnm.Print_Area" localSheetId="2">ingresos!$A$1:$V$42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1" l="1"/>
  <c r="U5" i="1" a="1"/>
  <c r="U5" i="1" s="1"/>
  <c r="T5" i="1" a="1"/>
  <c r="T5" i="1" s="1"/>
  <c r="S5" i="1" a="1"/>
  <c r="S5" i="1" s="1"/>
  <c r="R5" i="1" a="1"/>
  <c r="R5" i="1" s="1"/>
  <c r="V5" i="1" s="1"/>
  <c r="O5" i="1" a="1"/>
  <c r="O5" i="1" s="1"/>
  <c r="N5" i="1" a="1"/>
  <c r="N5" i="1" s="1"/>
  <c r="V38" i="1"/>
  <c r="U42" i="1"/>
  <c r="U40" i="1"/>
  <c r="U39" i="1"/>
  <c r="U38" i="1"/>
  <c r="T41" i="1"/>
  <c r="T37" i="1"/>
  <c r="S41" i="1"/>
  <c r="S37" i="1"/>
  <c r="R37" i="1"/>
  <c r="V37" i="1" s="1"/>
  <c r="R41" i="1"/>
  <c r="U41" i="1" s="1"/>
  <c r="F8" i="1"/>
  <c r="G8" i="1"/>
  <c r="H8" i="1"/>
  <c r="I8" i="1"/>
  <c r="J8" i="1"/>
  <c r="E8" i="1"/>
  <c r="V34" i="1" l="1"/>
  <c r="V9" i="1"/>
  <c r="V33" i="1"/>
  <c r="V7" i="1"/>
  <c r="V31" i="1"/>
  <c r="V6" i="1"/>
  <c r="V30" i="1"/>
  <c r="V29" i="1"/>
  <c r="V26" i="1"/>
  <c r="V23" i="1"/>
  <c r="V18" i="1"/>
  <c r="V17" i="1"/>
  <c r="V16" i="1"/>
  <c r="V15" i="1"/>
  <c r="V14" i="1"/>
  <c r="V13" i="1"/>
  <c r="V12" i="1"/>
  <c r="V11" i="1"/>
  <c r="V35" i="1"/>
  <c r="V10" i="1"/>
  <c r="V25" i="1"/>
  <c r="V24" i="1"/>
  <c r="V22" i="1"/>
  <c r="V19" i="1"/>
  <c r="V8" i="1"/>
  <c r="U37" i="1"/>
  <c r="A36" i="4"/>
  <c r="A35" i="4"/>
  <c r="A34" i="4"/>
  <c r="A33" i="4"/>
  <c r="A31" i="4"/>
  <c r="A32" i="4"/>
  <c r="A30" i="4" l="1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<sst xmlns="http://schemas.openxmlformats.org/spreadsheetml/2006/main" count="569" uniqueCount="137">
  <si>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</si>
  <si>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</si>
  <si>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</si>
  <si>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</si>
  <si>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</si>
  <si>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</si>
  <si>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</si>
  <si>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</si>
  <si>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</si>
  <si>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</si>
  <si>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</si>
  <si>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</si>
  <si>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</si>
  <si>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</si>
  <si>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</si>
  <si>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</si>
  <si>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</si>
  <si>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</si>
  <si>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</si>
  <si>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</si>
  <si>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</si>
  <si>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</si>
  <si>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</si>
  <si>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</si>
  <si>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</si>
  <si>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</si>
  <si>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</si>
  <si>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</si>
  <si>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</si>
  <si>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</si>
  <si>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</si>
  <si>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</si>
  <si>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</si>
  <si>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</si>
  <si>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</si>
  <si>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</si>
  <si>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</si>
  <si>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</si>
  <si>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</si>
  <si>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</si>
  <si>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</si>
  <si>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</si>
  <si>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</si>
  <si>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</si>
  <si>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</si>
  <si>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</si>
  <si>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</si>
  <si>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</si>
  <si>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</si>
  <si>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</si>
  <si>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</si>
  <si>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</si>
  <si>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</si>
  <si>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</si>
  <si>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</si>
  <si>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</si>
  <si>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</si>
  <si>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</si>
  <si>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</si>
  <si>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</si>
  <si>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</si>
  <si>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</si>
  <si>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</si>
  <si>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</si>
  <si>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</si>
  <si>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</si>
  <si>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</si>
  <si>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</si>
  <si>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</si>
  <si>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</si>
  <si>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</si>
  <si>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</si>
  <si>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</si>
  <si>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</si>
  <si>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</si>
  <si>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</si>
  <si>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</si>
  <si>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</si>
  <si>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</si>
  <si>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</si>
  <si>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</si>
  <si>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</si>
  <si>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</si>
  <si>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</si>
  <si>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</si>
  <si>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</si>
  <si>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</si>
  <si>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</si>
  <si>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</si>
  <si>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</si>
  <si>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</si>
  <si>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2025</t>
  </si>
  <si>
    <t>INSTITUTO NACIONAL DE VIGILANCIA DE MEDICAMENTOS Y ALIMENTOS - INVIMA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</si>
  <si>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</si>
  <si>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</si>
  <si>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</si>
  <si>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</si>
  <si>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</si>
  <si>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</si>
  <si>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</si>
  <si>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</si>
  <si>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</si>
  <si>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</si>
  <si>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</si>
  <si>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</si>
  <si>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</si>
  <si>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</si>
  <si>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</si>
  <si>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</si>
  <si>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</si>
  <si>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</si>
  <si>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</si>
  <si>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</si>
  <si>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</si>
  <si>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</si>
  <si>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</si>
  <si>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</si>
  <si>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</si>
  <si>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</si>
  <si>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</si>
  <si>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</si>
  <si>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</si>
  <si>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</si>
  <si>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</si>
  <si>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</si>
  <si>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</si>
  <si>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</si>
  <si>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-41.929.985,00</t>
  </si>
  <si>
    <t>3-1-01-2-13-1-02</t>
  </si>
  <si>
    <t>-2.004.817,00</t>
  </si>
  <si>
    <t>3-1-01-2-13-1-05</t>
  </si>
  <si>
    <t>REINTEGROS GASTOS DE INVERSION</t>
  </si>
  <si>
    <t>-102.961.493,50</t>
  </si>
  <si>
    <t>3-1-01-2-13-2</t>
  </si>
  <si>
    <t>3-1-01-2-13-2-03</t>
  </si>
  <si>
    <t>-3.904.699,00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</si>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</sst>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Border="1" applyAlignment="1">
      <alignment horizontal="center"/>
    </xf>
    <xf numFmtId="167" fontId="8" fillId="2" borderId="1" xfId="2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8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7" fontId="9" fillId="7" borderId="8" xfId="2" applyNumberFormat="1" applyFont="1" applyFill="1" applyBorder="1" applyAlignment="1">
      <alignment horizontal="center" vertical="center" wrapText="1" readingOrder="1"/>
    </xf>
    <xf numFmtId="166" fontId="8" fillId="2" borderId="1" xfId="1" applyNumberFormat="1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11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vertical="center" wrapText="1"/>
    </xf>
    <xf numFmtId="49" fontId="9" fillId="6" borderId="11" xfId="0" applyNumberFormat="1" applyFont="1" applyFill="1" applyBorder="1" applyAlignment="1">
      <alignment vertical="center" wrapText="1"/>
    </xf>
    <xf numFmtId="49" fontId="9" fillId="6" borderId="10" xfId="0" applyNumberFormat="1" applyFont="1" applyFill="1" applyBorder="1" applyAlignment="1">
      <alignment vertical="center" wrapText="1"/>
    </xf>
    <xf numFmtId="166" fontId="8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center"/>
    </xf>
    <xf numFmtId="166" fontId="9" fillId="8" borderId="5" xfId="1" applyNumberFormat="1" applyFont="1" applyFill="1" applyBorder="1" applyAlignment="1">
      <alignment horizontal="right"/>
    </xf>
    <xf numFmtId="166" fontId="9" fillId="8" borderId="5" xfId="1" applyNumberFormat="1" applyFont="1" applyFill="1" applyBorder="1" applyAlignment="1">
      <alignment horizontal="center"/>
    </xf>
    <xf numFmtId="166" fontId="12" fillId="2" borderId="5" xfId="1" applyNumberFormat="1" applyFont="1" applyFill="1" applyBorder="1" applyAlignment="1">
      <alignment horizontal="center"/>
    </xf>
    <xf numFmtId="166" fontId="12" fillId="2" borderId="5" xfId="1" applyNumberFormat="1" applyFont="1" applyFill="1" applyBorder="1" applyAlignment="1">
      <alignment horizontal="right"/>
    </xf>
    <xf numFmtId="166" fontId="8" fillId="0" borderId="5" xfId="1" applyNumberFormat="1" applyFont="1" applyFill="1" applyBorder="1" applyAlignment="1">
      <alignment horizontal="center"/>
    </xf>
    <xf numFmtId="166" fontId="8" fillId="5" borderId="5" xfId="1" applyNumberFormat="1" applyFont="1" applyFill="1" applyBorder="1" applyAlignment="1">
      <alignment horizontal="right"/>
    </xf>
    <xf numFmtId="166" fontId="8" fillId="5" borderId="5" xfId="1" applyNumberFormat="1" applyFont="1" applyFill="1" applyBorder="1" applyAlignment="1">
      <alignment horizontal="center"/>
    </xf>
    <xf numFmtId="166" fontId="8" fillId="5" borderId="7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right"/>
    </xf>
    <xf numFmtId="166" fontId="9" fillId="5" borderId="5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9" fillId="8" borderId="1" xfId="1" applyNumberFormat="1" applyFont="1" applyFill="1" applyBorder="1" applyAlignment="1">
      <alignment horizontal="center"/>
    </xf>
    <xf numFmtId="166" fontId="8" fillId="2" borderId="5" xfId="4" applyNumberFormat="1" applyFont="1" applyFill="1" applyBorder="1" applyAlignment="1">
      <alignment horizontal="right"/>
    </xf>
    <xf numFmtId="166" fontId="8" fillId="2" borderId="2" xfId="4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center"/>
    </xf>
    <xf numFmtId="3" fontId="8" fillId="2" borderId="5" xfId="1" applyNumberFormat="1" applyFont="1" applyFill="1" applyBorder="1" applyAlignment="1">
      <alignment horizontal="right" wrapText="1"/>
    </xf>
    <xf numFmtId="3" fontId="9" fillId="8" borderId="5" xfId="1" applyNumberFormat="1" applyFont="1" applyFill="1" applyBorder="1" applyAlignment="1">
      <alignment horizontal="right" wrapText="1"/>
    </xf>
    <xf numFmtId="3" fontId="8" fillId="5" borderId="5" xfId="1" applyNumberFormat="1" applyFont="1" applyFill="1" applyBorder="1" applyAlignment="1">
      <alignment horizontal="right" wrapText="1"/>
    </xf>
    <xf numFmtId="3" fontId="13" fillId="0" borderId="0" xfId="1" applyNumberFormat="1" applyFont="1" applyAlignment="1">
      <alignment horizontal="right" wrapText="1" readingOrder="1"/>
    </xf>
    <xf numFmtId="44" fontId="9" fillId="7" borderId="8" xfId="4" applyFont="1" applyFill="1" applyBorder="1" applyAlignment="1">
      <alignment horizontal="center" wrapText="1" readingOrder="1"/>
    </xf>
    <xf numFmtId="9" fontId="2" fillId="2" borderId="0" xfId="2" applyFont="1" applyFill="1" applyAlignment="1">
      <alignment horizontal="center"/>
    </xf>
    <xf numFmtId="9" fontId="8" fillId="2" borderId="5" xfId="2" applyFont="1" applyFill="1" applyBorder="1" applyAlignment="1">
      <alignment horizontal="center"/>
    </xf>
    <xf numFmtId="9" fontId="9" fillId="8" borderId="5" xfId="2" applyFont="1" applyFill="1" applyBorder="1" applyAlignment="1">
      <alignment horizontal="center"/>
    </xf>
    <xf numFmtId="9" fontId="9" fillId="5" borderId="5" xfId="2" applyFont="1" applyFill="1" applyBorder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5/informe%20de%20gestion%202025/septiembre/Ingresos%20Septiembre%202025.xlsx" TargetMode="External"/><Relationship Id="rId1" Type="http://schemas.openxmlformats.org/officeDocument/2006/relationships/externalLinkPath" Target="septiembre/Ingresos%20Septiembr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5/informe%20de%20gestion%202025/octubre/Ingresos%20Octubre.xlsx" TargetMode="External"/><Relationship Id="rId1" Type="http://schemas.openxmlformats.org/officeDocument/2006/relationships/externalLinkPath" Target="octubre/Ingresos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 t="str">
            <v>RECURSOS PROPIOS DE ESTABLECIMIENTOS PÚBLICOS</v>
          </cell>
          <cell r="Y18">
            <v>242764051562</v>
          </cell>
          <cell r="Z18">
            <v>0</v>
          </cell>
          <cell r="AA18">
            <v>242764051562</v>
          </cell>
          <cell r="AB18">
            <v>25596689876.099998</v>
          </cell>
          <cell r="AC18">
            <v>144597327946.54001</v>
          </cell>
          <cell r="AD18">
            <v>3229003984.5500002</v>
          </cell>
          <cell r="AE18">
            <v>141368323961.98999</v>
          </cell>
          <cell r="AF18">
            <v>101395727600.00999</v>
          </cell>
        </row>
        <row r="19">
          <cell r="A19" t="str">
            <v>3-1</v>
          </cell>
          <cell r="B19"/>
          <cell r="C19"/>
          <cell r="D19" t="str">
            <v>3</v>
          </cell>
          <cell r="E19" t="str">
            <v>1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 t="str">
            <v>RECURSOS PROPIOS DE ESTABLECIMIENTOS PÚBLICOS</v>
          </cell>
          <cell r="Y19">
            <v>242764051562</v>
          </cell>
          <cell r="Z19">
            <v>0</v>
          </cell>
          <cell r="AA19">
            <v>242764051562</v>
          </cell>
          <cell r="AB19">
            <v>25596689876.099998</v>
          </cell>
          <cell r="AC19">
            <v>144597327946.54001</v>
          </cell>
          <cell r="AD19">
            <v>3229003984.5500002</v>
          </cell>
          <cell r="AE19">
            <v>141368323961.98999</v>
          </cell>
          <cell r="AF19">
            <v>101395727600.00999</v>
          </cell>
        </row>
        <row r="20">
          <cell r="A20" t="str">
            <v>3-1-01</v>
          </cell>
          <cell r="B20"/>
          <cell r="C20"/>
          <cell r="D20" t="str">
            <v>3</v>
          </cell>
          <cell r="E20" t="str">
            <v>1</v>
          </cell>
          <cell r="F20" t="str">
            <v>01</v>
          </cell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 t="str">
            <v>RECURSOS PROPIOS DE ESTABLECIMIENTOS PÚBLICOS</v>
          </cell>
          <cell r="Y20">
            <v>242764051562</v>
          </cell>
          <cell r="Z20">
            <v>0</v>
          </cell>
          <cell r="AA20">
            <v>242764051562</v>
          </cell>
          <cell r="AB20">
            <v>25596689876.099998</v>
          </cell>
          <cell r="AC20">
            <v>144597327946.54001</v>
          </cell>
          <cell r="AD20">
            <v>3229003984.5500002</v>
          </cell>
          <cell r="AE20">
            <v>141368323961.98999</v>
          </cell>
          <cell r="AF20">
            <v>101395727600.00999</v>
          </cell>
        </row>
        <row r="21">
          <cell r="A21" t="str">
            <v>3-1-01-1</v>
          </cell>
          <cell r="B21"/>
          <cell r="C21"/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 t="str">
            <v>INGRESOS CORRIENTES</v>
          </cell>
          <cell r="Y21">
            <v>207332051562</v>
          </cell>
          <cell r="Z21">
            <v>0</v>
          </cell>
          <cell r="AA21">
            <v>207332051562</v>
          </cell>
          <cell r="AB21">
            <v>25591285784.25</v>
          </cell>
          <cell r="AC21">
            <v>144439900761.14001</v>
          </cell>
          <cell r="AD21">
            <v>3229003984.5500002</v>
          </cell>
          <cell r="AE21">
            <v>141210896776.59</v>
          </cell>
          <cell r="AF21">
            <v>66121154785.410004</v>
          </cell>
        </row>
        <row r="22">
          <cell r="A22" t="str">
            <v>3-1-01-1-02</v>
          </cell>
          <cell r="B22"/>
          <cell r="C22"/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 t="str">
            <v>INGRESOS NO TRIBUTARIOS</v>
          </cell>
          <cell r="Y22">
            <v>207332051562</v>
          </cell>
          <cell r="Z22">
            <v>0</v>
          </cell>
          <cell r="AA22">
            <v>207332051562</v>
          </cell>
          <cell r="AB22">
            <v>25591285784.25</v>
          </cell>
          <cell r="AC22">
            <v>144439900761.14001</v>
          </cell>
          <cell r="AD22">
            <v>3229003984.5500002</v>
          </cell>
          <cell r="AE22">
            <v>141210896776.59</v>
          </cell>
          <cell r="AF22">
            <v>66121154785.410004</v>
          </cell>
        </row>
        <row r="23">
          <cell r="A23" t="str">
            <v>3-1-01-1-02-2</v>
          </cell>
          <cell r="B23"/>
          <cell r="C23"/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 t="str">
            <v>TASAS Y DERECHOS ADMINISTRATIVOS</v>
          </cell>
          <cell r="Y23">
            <v>199236051562</v>
          </cell>
          <cell r="Z23">
            <v>0</v>
          </cell>
          <cell r="AA23">
            <v>199236051562</v>
          </cell>
          <cell r="AB23">
            <v>24875730355</v>
          </cell>
          <cell r="AC23">
            <v>137460019073</v>
          </cell>
          <cell r="AD23">
            <v>3101706347.5500002</v>
          </cell>
          <cell r="AE23">
            <v>134358312725.45</v>
          </cell>
          <cell r="AF23">
            <v>64877738836.550003</v>
          </cell>
        </row>
        <row r="24">
          <cell r="A24" t="str">
            <v>3-1-01-1-02-2-29</v>
          </cell>
          <cell r="B24"/>
          <cell r="C24"/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 t="str">
            <v>EXPEDICIÓN DE REGISTROS SANITARIOS</v>
          </cell>
          <cell r="Y24">
            <v>76245190224</v>
          </cell>
          <cell r="Z24">
            <v>0</v>
          </cell>
          <cell r="AA24">
            <v>76245190224</v>
          </cell>
          <cell r="AB24">
            <v>16185830845</v>
          </cell>
          <cell r="AC24">
            <v>84855308249</v>
          </cell>
          <cell r="AD24">
            <v>2385226218.4499998</v>
          </cell>
          <cell r="AE24">
            <v>82470082030.550003</v>
          </cell>
          <cell r="AF24">
            <v>-6224891806.5500002</v>
          </cell>
        </row>
        <row r="25">
          <cell r="A25" t="str">
            <v>3-1-01-1-02-2-30</v>
          </cell>
          <cell r="B25"/>
          <cell r="C25"/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 t="str">
            <v>RENOVACIÓN DE LA CAPACIDAD DE LABORATORIOS</v>
          </cell>
          <cell r="Y25">
            <v>12023076450</v>
          </cell>
          <cell r="Z25">
            <v>0</v>
          </cell>
          <cell r="AA25">
            <v>12023076450</v>
          </cell>
          <cell r="AB25">
            <v>3389791502</v>
          </cell>
          <cell r="AC25">
            <v>15254544949</v>
          </cell>
          <cell r="AD25">
            <v>580602646.10000002</v>
          </cell>
          <cell r="AE25">
            <v>14673942302.9</v>
          </cell>
          <cell r="AF25">
            <v>-2650865852.9000001</v>
          </cell>
        </row>
        <row r="26">
          <cell r="A26" t="str">
            <v>3-1-01-1-02-2-31</v>
          </cell>
          <cell r="B26"/>
          <cell r="C26"/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 t="str">
            <v>REALIZACIÓN DE EXÁMENES DE LABORATORIO</v>
          </cell>
          <cell r="Y26">
            <v>14025401872</v>
          </cell>
          <cell r="Z26">
            <v>0</v>
          </cell>
          <cell r="AA26">
            <v>14025401872</v>
          </cell>
          <cell r="AB26">
            <v>806406667</v>
          </cell>
          <cell r="AC26">
            <v>6610176032</v>
          </cell>
          <cell r="AD26">
            <v>30982796</v>
          </cell>
          <cell r="AE26">
            <v>6579193236</v>
          </cell>
          <cell r="AF26">
            <v>7446208636</v>
          </cell>
        </row>
        <row r="27">
          <cell r="A27" t="str">
            <v>3-1-01-1-02-2-32</v>
          </cell>
          <cell r="B27"/>
          <cell r="C27"/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 t="str">
            <v>EXPEDICIÓN DE CERTIFICADOS DE REGISTRO SANITARIO</v>
          </cell>
          <cell r="Y27">
            <v>96942383016</v>
          </cell>
          <cell r="Z27">
            <v>0</v>
          </cell>
          <cell r="AA27">
            <v>96942383016</v>
          </cell>
          <cell r="AB27">
            <v>4493701341</v>
          </cell>
          <cell r="AC27">
            <v>30739989843</v>
          </cell>
          <cell r="AD27">
            <v>104894687</v>
          </cell>
          <cell r="AE27">
            <v>30635095156</v>
          </cell>
          <cell r="AF27">
            <v>66307287860</v>
          </cell>
        </row>
        <row r="28">
          <cell r="A28" t="str">
            <v>3-1-01-1-02-3</v>
          </cell>
          <cell r="B28"/>
          <cell r="C28"/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 t="str">
            <v>MULTAS, SANCIONES E INTERESES DE MORA</v>
          </cell>
          <cell r="Y28">
            <v>8096000000</v>
          </cell>
          <cell r="Z28">
            <v>0</v>
          </cell>
          <cell r="AA28">
            <v>8096000000</v>
          </cell>
          <cell r="AB28">
            <v>715542320</v>
          </cell>
          <cell r="AC28">
            <v>6971083157.1400003</v>
          </cell>
          <cell r="AD28">
            <v>127297637</v>
          </cell>
          <cell r="AE28">
            <v>6843785520.1400003</v>
          </cell>
          <cell r="AF28">
            <v>1252214479.8599999</v>
          </cell>
        </row>
        <row r="29">
          <cell r="A29" t="str">
            <v>3-1-01-1-02-3-01</v>
          </cell>
          <cell r="B29"/>
          <cell r="C29"/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 t="str">
            <v>MULTAS Y SANCIONES</v>
          </cell>
          <cell r="Y29">
            <v>8016000000</v>
          </cell>
          <cell r="Z29">
            <v>0</v>
          </cell>
          <cell r="AA29">
            <v>8016000000</v>
          </cell>
          <cell r="AB29">
            <v>547814660.65999997</v>
          </cell>
          <cell r="AC29">
            <v>5308617160.9300003</v>
          </cell>
          <cell r="AD29">
            <v>114974456</v>
          </cell>
          <cell r="AE29">
            <v>5193642704.9300003</v>
          </cell>
          <cell r="AF29">
            <v>2822357295.0700002</v>
          </cell>
        </row>
        <row r="30">
          <cell r="A30" t="str">
            <v>3-1-01-1-02-3-01-05</v>
          </cell>
          <cell r="B30"/>
          <cell r="C30"/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547814660.65999997</v>
          </cell>
          <cell r="AC30">
            <v>5308617160.9300003</v>
          </cell>
          <cell r="AD30">
            <v>114974456</v>
          </cell>
          <cell r="AE30">
            <v>5193642704.9300003</v>
          </cell>
          <cell r="AF30">
            <v>-5193642704.9300003</v>
          </cell>
        </row>
        <row r="31">
          <cell r="A31" t="str">
            <v>3-1-01-1-02-3-02</v>
          </cell>
          <cell r="B31"/>
          <cell r="C31"/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 t="str">
            <v>INTERESES DE MORA</v>
          </cell>
          <cell r="Y31">
            <v>80000000</v>
          </cell>
          <cell r="Z31">
            <v>0</v>
          </cell>
          <cell r="AA31">
            <v>80000000</v>
          </cell>
          <cell r="AB31">
            <v>167727659.34</v>
          </cell>
          <cell r="AC31">
            <v>1662465996.21</v>
          </cell>
          <cell r="AD31">
            <v>12323181</v>
          </cell>
          <cell r="AE31">
            <v>1650142815.21</v>
          </cell>
          <cell r="AF31">
            <v>-1570142815.21</v>
          </cell>
        </row>
        <row r="32">
          <cell r="A32" t="str">
            <v>3-1-01-1-02-3-02-02</v>
          </cell>
          <cell r="B32"/>
          <cell r="C32"/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167727659.34</v>
          </cell>
          <cell r="AC32">
            <v>1662465996.21</v>
          </cell>
          <cell r="AD32">
            <v>12323181</v>
          </cell>
          <cell r="AE32">
            <v>1650142815.21</v>
          </cell>
          <cell r="AF32">
            <v>-1650142815.21</v>
          </cell>
        </row>
        <row r="33">
          <cell r="A33" t="str">
            <v>3-1-01-1-02-3-02-03</v>
          </cell>
          <cell r="B33"/>
          <cell r="C33"/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3</v>
          </cell>
          <cell r="J33" t="str">
            <v>02</v>
          </cell>
          <cell r="K33" t="str">
            <v>03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 t="str">
            <v>SENTENCIAS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3-1-01-1-02-5</v>
          </cell>
          <cell r="B34"/>
          <cell r="C34"/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 t="str">
            <v>VENTA DE BIENES Y SERVICIOS</v>
          </cell>
          <cell r="Y34">
            <v>0</v>
          </cell>
          <cell r="Z34">
            <v>0</v>
          </cell>
          <cell r="AA34">
            <v>0</v>
          </cell>
          <cell r="AB34">
            <v>13109.25</v>
          </cell>
          <cell r="AC34">
            <v>247225.55</v>
          </cell>
          <cell r="AD34">
            <v>0</v>
          </cell>
          <cell r="AE34">
            <v>247225.55</v>
          </cell>
          <cell r="AF34">
            <v>-247225.55</v>
          </cell>
        </row>
        <row r="35">
          <cell r="A35" t="str">
            <v>3-1-01-1-02-5-02</v>
          </cell>
          <cell r="B35"/>
          <cell r="C35"/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 t="str">
            <v>VENTAS INCIDENTALES DE ESTABLECIMIENTO NO DE MERCADO</v>
          </cell>
          <cell r="Y35">
            <v>0</v>
          </cell>
          <cell r="Z35">
            <v>0</v>
          </cell>
          <cell r="AA35">
            <v>0</v>
          </cell>
          <cell r="AB35">
            <v>13109.25</v>
          </cell>
          <cell r="AC35">
            <v>247225.55</v>
          </cell>
          <cell r="AD35">
            <v>0</v>
          </cell>
          <cell r="AE35">
            <v>247225.55</v>
          </cell>
          <cell r="AF35">
            <v>-247225.55</v>
          </cell>
        </row>
        <row r="36">
          <cell r="A36" t="str">
            <v>3-1-01-1-02-5-02-04</v>
          </cell>
          <cell r="B36"/>
          <cell r="C36"/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 t="str">
            <v>PRODUCTOS METÁLICOS, MAQUINARIA Y EQUIPO</v>
          </cell>
          <cell r="Y36">
            <v>0</v>
          </cell>
          <cell r="Z36">
            <v>0</v>
          </cell>
          <cell r="AA36">
            <v>0</v>
          </cell>
          <cell r="AB36">
            <v>8403.36</v>
          </cell>
          <cell r="AC36">
            <v>70588.23</v>
          </cell>
          <cell r="AD36">
            <v>0</v>
          </cell>
          <cell r="AE36">
            <v>70588.23</v>
          </cell>
          <cell r="AF36">
            <v>-70588.23</v>
          </cell>
        </row>
        <row r="37">
          <cell r="A37" t="str">
            <v>3-1-01-1-02-5-02-04-7</v>
          </cell>
          <cell r="B37"/>
          <cell r="C37"/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 t="str">
            <v>EQUIPO Y APARATOS DE RADIO, TELEVISIÓN Y COMUNICACIONES</v>
          </cell>
          <cell r="Y37">
            <v>0</v>
          </cell>
          <cell r="Z37">
            <v>0</v>
          </cell>
          <cell r="AA37">
            <v>0</v>
          </cell>
          <cell r="AB37">
            <v>8403.36</v>
          </cell>
          <cell r="AC37">
            <v>70588.23</v>
          </cell>
          <cell r="AD37">
            <v>0</v>
          </cell>
          <cell r="AE37">
            <v>70588.23</v>
          </cell>
          <cell r="AF37">
            <v>-70588.23</v>
          </cell>
        </row>
        <row r="38">
          <cell r="A38" t="str">
            <v>3-1-01-1-02-5-02-04-7-9</v>
          </cell>
          <cell r="B38"/>
          <cell r="C38"/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04</v>
          </cell>
          <cell r="L38" t="str">
            <v>7</v>
          </cell>
          <cell r="M38" t="str">
            <v>9</v>
          </cell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 t="str">
            <v>TARJETAS CON BANDAS MAGNÉTICAS O PLAQUETAS (CHIP)</v>
          </cell>
          <cell r="Y38">
            <v>0</v>
          </cell>
          <cell r="Z38">
            <v>0</v>
          </cell>
          <cell r="AA38">
            <v>0</v>
          </cell>
          <cell r="AB38">
            <v>8403.36</v>
          </cell>
          <cell r="AC38">
            <v>70588.23</v>
          </cell>
          <cell r="AD38">
            <v>0</v>
          </cell>
          <cell r="AE38">
            <v>70588.23</v>
          </cell>
          <cell r="AF38">
            <v>-70588.23</v>
          </cell>
        </row>
        <row r="39">
          <cell r="A39" t="str">
            <v>3-1-01-1-02-5-02-08</v>
          </cell>
          <cell r="B39"/>
          <cell r="C39"/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 t="str">
            <v>SERVICIOS PRESTADOS A LAS EMPRESAS Y SERVICIOS DE PRODUCCIÓN</v>
          </cell>
          <cell r="Y39">
            <v>0</v>
          </cell>
          <cell r="Z39">
            <v>0</v>
          </cell>
          <cell r="AA39">
            <v>0</v>
          </cell>
          <cell r="AB39">
            <v>4705.8900000000003</v>
          </cell>
          <cell r="AC39">
            <v>176637.32</v>
          </cell>
          <cell r="AD39">
            <v>0</v>
          </cell>
          <cell r="AE39">
            <v>176637.32</v>
          </cell>
          <cell r="AF39">
            <v>-176637.32</v>
          </cell>
        </row>
        <row r="40">
          <cell r="A40" t="str">
            <v>3-1-01-1-02-5-02-08-9</v>
          </cell>
          <cell r="B40"/>
          <cell r="C40"/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 t="str">
            <v>OTROS SERVICIOS DE FABRICACIÓN; SERVICIOS DE EDICIÓN, IMPRESIÓN Y REPRODUCCIÓN; SERVICIOS DE RECUPERACIÓN DE MATERIALES</v>
          </cell>
          <cell r="Y40">
            <v>0</v>
          </cell>
          <cell r="Z40">
            <v>0</v>
          </cell>
          <cell r="AA40">
            <v>0</v>
          </cell>
          <cell r="AB40">
            <v>4705.8900000000003</v>
          </cell>
          <cell r="AC40">
            <v>176637.32</v>
          </cell>
          <cell r="AD40">
            <v>0</v>
          </cell>
          <cell r="AE40">
            <v>176637.32</v>
          </cell>
          <cell r="AF40">
            <v>-176637.32</v>
          </cell>
        </row>
        <row r="41">
          <cell r="A41" t="str">
            <v>3-1-01-1-02-5-02-08-9-1</v>
          </cell>
          <cell r="B41"/>
          <cell r="C41"/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5</v>
          </cell>
          <cell r="J41" t="str">
            <v>02</v>
          </cell>
          <cell r="K41" t="str">
            <v>08</v>
          </cell>
          <cell r="L41" t="str">
            <v>9</v>
          </cell>
          <cell r="M41" t="str">
            <v>1</v>
          </cell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 t="str">
            <v>SERVICIOS DE EDICIÓN, IMPRESIÓN Y REPRODUCCIÓN</v>
          </cell>
          <cell r="Y41">
            <v>0</v>
          </cell>
          <cell r="Z41">
            <v>0</v>
          </cell>
          <cell r="AA41">
            <v>0</v>
          </cell>
          <cell r="AB41">
            <v>4705.8900000000003</v>
          </cell>
          <cell r="AC41">
            <v>176637.32</v>
          </cell>
          <cell r="AD41">
            <v>0</v>
          </cell>
          <cell r="AE41">
            <v>176637.32</v>
          </cell>
          <cell r="AF41">
            <v>-176637.32</v>
          </cell>
        </row>
        <row r="42">
          <cell r="A42" t="str">
            <v>3-1-01-1-02-6</v>
          </cell>
          <cell r="B42"/>
          <cell r="C42"/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 t="str">
            <v>TRANSFERENCIAS CORRIENTES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8551305.4499999993</v>
          </cell>
          <cell r="AD42">
            <v>0</v>
          </cell>
          <cell r="AE42">
            <v>8551305.4499999993</v>
          </cell>
          <cell r="AF42">
            <v>-8551305.4499999993</v>
          </cell>
        </row>
        <row r="43">
          <cell r="A43" t="str">
            <v>3-1-01-1-02-6-02</v>
          </cell>
          <cell r="B43"/>
          <cell r="C43"/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 t="str">
            <v>SENTENCIAS Y CONCILIACIONES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8551305.4499999993</v>
          </cell>
          <cell r="AD43">
            <v>0</v>
          </cell>
          <cell r="AE43">
            <v>8551305.4499999993</v>
          </cell>
          <cell r="AF43">
            <v>-8551305.4499999993</v>
          </cell>
        </row>
        <row r="44">
          <cell r="A44" t="str">
            <v>3-1-01-1-02-6-02-01</v>
          </cell>
          <cell r="B44"/>
          <cell r="C44"/>
          <cell r="D44" t="str">
            <v>3</v>
          </cell>
          <cell r="E44" t="str">
            <v>1</v>
          </cell>
          <cell r="F44" t="str">
            <v>01</v>
          </cell>
          <cell r="G44" t="str">
            <v>1</v>
          </cell>
          <cell r="H44" t="str">
            <v>02</v>
          </cell>
          <cell r="I44" t="str">
            <v>6</v>
          </cell>
          <cell r="J44" t="str">
            <v>02</v>
          </cell>
          <cell r="K44" t="str">
            <v>01</v>
          </cell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 t="str">
            <v>SENTENCIAS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8551305.4499999993</v>
          </cell>
          <cell r="AD44">
            <v>0</v>
          </cell>
          <cell r="AE44">
            <v>8551305.4499999993</v>
          </cell>
          <cell r="AF44">
            <v>-8551305.4499999993</v>
          </cell>
        </row>
        <row r="45">
          <cell r="A45" t="str">
            <v>3-1-01-2</v>
          </cell>
          <cell r="B45"/>
          <cell r="C45"/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 t="str">
            <v>RECURSOS DE CAPITAL</v>
          </cell>
          <cell r="Y45">
            <v>35432000000</v>
          </cell>
          <cell r="Z45">
            <v>0</v>
          </cell>
          <cell r="AA45">
            <v>35432000000</v>
          </cell>
          <cell r="AB45">
            <v>5404091.8499999996</v>
          </cell>
          <cell r="AC45">
            <v>157427185.40000001</v>
          </cell>
          <cell r="AD45">
            <v>0</v>
          </cell>
          <cell r="AE45">
            <v>157427185.40000001</v>
          </cell>
          <cell r="AF45">
            <v>35274572814.599998</v>
          </cell>
        </row>
        <row r="46">
          <cell r="A46" t="str">
            <v>3-1-01-2-02</v>
          </cell>
          <cell r="B46"/>
          <cell r="C46"/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 t="str">
            <v>EXCEDENTES FINANCIEROS</v>
          </cell>
          <cell r="Y46">
            <v>35432000000</v>
          </cell>
          <cell r="Z46">
            <v>0</v>
          </cell>
          <cell r="AA46">
            <v>35432000000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35432000000</v>
          </cell>
        </row>
        <row r="47">
          <cell r="A47" t="str">
            <v>3-1-01-2-02-1</v>
          </cell>
          <cell r="B47"/>
          <cell r="C47"/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02</v>
          </cell>
          <cell r="I47" t="str">
            <v>1</v>
          </cell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 t="str">
            <v>ESTABLECIMIENTOS PÚBLICOS</v>
          </cell>
          <cell r="Y47">
            <v>35432000000</v>
          </cell>
          <cell r="Z47">
            <v>0</v>
          </cell>
          <cell r="AA47">
            <v>35432000000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35432000000</v>
          </cell>
        </row>
        <row r="48">
          <cell r="A48" t="str">
            <v>3-1-01-2-05</v>
          </cell>
          <cell r="B48"/>
          <cell r="C48"/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 t="str">
            <v>RENDIMIENTOS FINANCIEROS</v>
          </cell>
          <cell r="Y48">
            <v>0</v>
          </cell>
          <cell r="Z48">
            <v>0</v>
          </cell>
          <cell r="AA48">
            <v>0</v>
          </cell>
          <cell r="AB48">
            <v>819.85</v>
          </cell>
          <cell r="AC48">
            <v>1856.9</v>
          </cell>
          <cell r="AD48">
            <v>0</v>
          </cell>
          <cell r="AE48">
            <v>1856.9</v>
          </cell>
          <cell r="AF48">
            <v>-1856.9</v>
          </cell>
        </row>
        <row r="49">
          <cell r="A49" t="str">
            <v>3-1-01-2-05-1</v>
          </cell>
          <cell r="B49"/>
          <cell r="C49"/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 t="str">
            <v>RECURSOS DE LA ENTIDAD</v>
          </cell>
          <cell r="Y49">
            <v>0</v>
          </cell>
          <cell r="Z49">
            <v>0</v>
          </cell>
          <cell r="AA49">
            <v>0</v>
          </cell>
          <cell r="AB49">
            <v>819.85</v>
          </cell>
          <cell r="AC49">
            <v>1856.9</v>
          </cell>
          <cell r="AD49">
            <v>0</v>
          </cell>
          <cell r="AE49">
            <v>1856.9</v>
          </cell>
          <cell r="AF49">
            <v>-1856.9</v>
          </cell>
        </row>
        <row r="50">
          <cell r="A50" t="str">
            <v>3-1-01-2-05-1-02</v>
          </cell>
          <cell r="B50"/>
          <cell r="C50"/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 t="str">
            <v>DEPÓSITOS</v>
          </cell>
          <cell r="Y50">
            <v>0</v>
          </cell>
          <cell r="Z50">
            <v>0</v>
          </cell>
          <cell r="AA50">
            <v>0</v>
          </cell>
          <cell r="AB50">
            <v>819.85</v>
          </cell>
          <cell r="AC50">
            <v>1856.9</v>
          </cell>
          <cell r="AD50">
            <v>0</v>
          </cell>
          <cell r="AE50">
            <v>1856.9</v>
          </cell>
          <cell r="AF50">
            <v>-1856.9</v>
          </cell>
        </row>
        <row r="51">
          <cell r="A51" t="str">
            <v>3-1-01-2-05-1-02-01</v>
          </cell>
          <cell r="B51"/>
          <cell r="C51"/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05</v>
          </cell>
          <cell r="I51" t="str">
            <v>1</v>
          </cell>
          <cell r="J51" t="str">
            <v>02</v>
          </cell>
          <cell r="K51" t="str">
            <v>01</v>
          </cell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 t="str">
            <v>INTERESES SOBRE DEPÓSITOS EN INSTITUCIONES FINANCIERAS</v>
          </cell>
          <cell r="Y51">
            <v>0</v>
          </cell>
          <cell r="Z51">
            <v>0</v>
          </cell>
          <cell r="AA51">
            <v>0</v>
          </cell>
          <cell r="AB51">
            <v>819.85</v>
          </cell>
          <cell r="AC51">
            <v>1856.9</v>
          </cell>
          <cell r="AD51">
            <v>0</v>
          </cell>
          <cell r="AE51">
            <v>1856.9</v>
          </cell>
          <cell r="AF51">
            <v>-1856.9</v>
          </cell>
        </row>
        <row r="52">
          <cell r="A52" t="str">
            <v>3-1-01-2-13</v>
          </cell>
          <cell r="B52"/>
          <cell r="C52"/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 t="str">
            <v>REINTEGROS Y OTROS RECURSOS NO APROPIADOS</v>
          </cell>
          <cell r="Y52">
            <v>0</v>
          </cell>
          <cell r="Z52">
            <v>0</v>
          </cell>
          <cell r="AA52">
            <v>0</v>
          </cell>
          <cell r="AB52">
            <v>5403272</v>
          </cell>
          <cell r="AC52">
            <v>157425328.5</v>
          </cell>
          <cell r="AD52">
            <v>0</v>
          </cell>
          <cell r="AE52">
            <v>157425328.5</v>
          </cell>
          <cell r="AF52">
            <v>-157425328.5</v>
          </cell>
        </row>
        <row r="53">
          <cell r="A53" t="str">
            <v>3-1-01-2-13-1</v>
          </cell>
          <cell r="B53"/>
          <cell r="C53"/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 t="str">
            <v>REINTEGROS</v>
          </cell>
          <cell r="Y53">
            <v>0</v>
          </cell>
          <cell r="Z53">
            <v>0</v>
          </cell>
          <cell r="AA53">
            <v>0</v>
          </cell>
          <cell r="AB53">
            <v>3635766</v>
          </cell>
          <cell r="AC53">
            <v>151751472.5</v>
          </cell>
          <cell r="AD53">
            <v>0</v>
          </cell>
          <cell r="AE53">
            <v>151751472.5</v>
          </cell>
          <cell r="AF53">
            <v>-151751472.5</v>
          </cell>
        </row>
        <row r="54">
          <cell r="A54" t="str">
            <v>3-1-01-2-13-1-01</v>
          </cell>
          <cell r="B54"/>
          <cell r="C54"/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01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 t="str">
            <v>REINTEGROS INCAPACIDADES</v>
          </cell>
          <cell r="Y54">
            <v>0</v>
          </cell>
          <cell r="Z54">
            <v>0</v>
          </cell>
          <cell r="AA54">
            <v>0</v>
          </cell>
          <cell r="AB54">
            <v>2097463</v>
          </cell>
          <cell r="AC54">
            <v>44340188</v>
          </cell>
          <cell r="AD54">
            <v>0</v>
          </cell>
          <cell r="AE54">
            <v>44340188</v>
          </cell>
          <cell r="AF54">
            <v>-44340188</v>
          </cell>
        </row>
        <row r="55">
          <cell r="A55" t="str">
            <v>3-1-01-2-13-1-03</v>
          </cell>
          <cell r="B55"/>
          <cell r="C55"/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03</v>
          </cell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 t="str">
            <v>REINTEGROS GASTOS DE FUNCIONAMIENTO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2911488</v>
          </cell>
          <cell r="AD55">
            <v>0</v>
          </cell>
          <cell r="AE55">
            <v>2911488</v>
          </cell>
          <cell r="AF55">
            <v>-2911488</v>
          </cell>
        </row>
        <row r="56">
          <cell r="A56" t="str">
            <v>3-1-01-2-13-1-05</v>
          </cell>
          <cell r="B56"/>
          <cell r="C56"/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1</v>
          </cell>
          <cell r="J56" t="str">
            <v>05</v>
          </cell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 t="str">
            <v>REINTEGROS GASTOS DE INVERSION</v>
          </cell>
          <cell r="Y56">
            <v>0</v>
          </cell>
          <cell r="Z56">
            <v>0</v>
          </cell>
          <cell r="AA56">
            <v>0</v>
          </cell>
          <cell r="AB56">
            <v>1538303</v>
          </cell>
          <cell r="AC56">
            <v>104499796.5</v>
          </cell>
          <cell r="AD56">
            <v>0</v>
          </cell>
          <cell r="AE56">
            <v>104499796.5</v>
          </cell>
          <cell r="AF56">
            <v>-104499796.5</v>
          </cell>
        </row>
        <row r="57">
          <cell r="A57" t="str">
            <v>3-1-01-2-13-2</v>
          </cell>
          <cell r="B57"/>
          <cell r="C57"/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 t="str">
            <v>RECURSOS NO APROPIADOS</v>
          </cell>
          <cell r="Y57">
            <v>0</v>
          </cell>
          <cell r="Z57">
            <v>0</v>
          </cell>
          <cell r="AA57">
            <v>0</v>
          </cell>
          <cell r="AB57">
            <v>1767506</v>
          </cell>
          <cell r="AC57">
            <v>5673856</v>
          </cell>
          <cell r="AD57">
            <v>0</v>
          </cell>
          <cell r="AE57">
            <v>5673856</v>
          </cell>
          <cell r="AF57">
            <v>-5673856</v>
          </cell>
        </row>
        <row r="58">
          <cell r="A58" t="str">
            <v>3-1-01-2-13-2-03</v>
          </cell>
          <cell r="B58"/>
          <cell r="C58"/>
          <cell r="D58" t="str">
            <v>3</v>
          </cell>
          <cell r="E58" t="str">
            <v>1</v>
          </cell>
          <cell r="F58" t="str">
            <v>01</v>
          </cell>
          <cell r="G58" t="str">
            <v>2</v>
          </cell>
          <cell r="H58" t="str">
            <v>13</v>
          </cell>
          <cell r="I58" t="str">
            <v>2</v>
          </cell>
          <cell r="J58" t="str">
            <v>03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 t="str">
            <v>APROVECHAMIENTOS</v>
          </cell>
          <cell r="Y58">
            <v>0</v>
          </cell>
          <cell r="Z58">
            <v>0</v>
          </cell>
          <cell r="AA58">
            <v>0</v>
          </cell>
          <cell r="AB58">
            <v>1767506</v>
          </cell>
          <cell r="AC58">
            <v>5673856</v>
          </cell>
          <cell r="AD58">
            <v>0</v>
          </cell>
          <cell r="AE58">
            <v>5673856</v>
          </cell>
          <cell r="AF58">
            <v>-5673856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X18" t="str">
            <v>RECURSOS PROPIOS DE ESTABLECIMIENTOS PÚBLICOS</v>
          </cell>
          <cell r="Y18">
            <v>242764051562</v>
          </cell>
          <cell r="Z18">
            <v>0</v>
          </cell>
          <cell r="AA18">
            <v>242764051562</v>
          </cell>
          <cell r="AB18">
            <v>21981109026.369999</v>
          </cell>
          <cell r="AC18">
            <v>166578436972.91</v>
          </cell>
          <cell r="AD18">
            <v>3680870361.5500002</v>
          </cell>
          <cell r="AE18">
            <v>162897566611.35999</v>
          </cell>
          <cell r="AF18">
            <v>79866484950.639999</v>
          </cell>
        </row>
        <row r="19">
          <cell r="A19" t="str">
            <v>3-1</v>
          </cell>
          <cell r="D19" t="str">
            <v>3</v>
          </cell>
          <cell r="E19" t="str">
            <v>1</v>
          </cell>
          <cell r="X19" t="str">
            <v>RECURSOS PROPIOS DE ESTABLECIMIENTOS PÚBLICOS</v>
          </cell>
          <cell r="Y19">
            <v>242764051562</v>
          </cell>
          <cell r="Z19">
            <v>0</v>
          </cell>
          <cell r="AA19">
            <v>242764051562</v>
          </cell>
          <cell r="AB19">
            <v>21981109026.369999</v>
          </cell>
          <cell r="AC19">
            <v>166578436972.91</v>
          </cell>
          <cell r="AD19">
            <v>3680870361.5500002</v>
          </cell>
          <cell r="AE19">
            <v>162897566611.35999</v>
          </cell>
          <cell r="AF19">
            <v>79866484950.639999</v>
          </cell>
        </row>
        <row r="20">
          <cell r="A20" t="str">
            <v>3-1-01</v>
          </cell>
          <cell r="D20" t="str">
            <v>3</v>
          </cell>
          <cell r="E20" t="str">
            <v>1</v>
          </cell>
          <cell r="F20" t="str">
            <v>01</v>
          </cell>
          <cell r="X20" t="str">
            <v>RECURSOS PROPIOS DE ESTABLECIMIENTOS PÚBLICOS</v>
          </cell>
          <cell r="Y20">
            <v>242764051562</v>
          </cell>
          <cell r="Z20">
            <v>0</v>
          </cell>
          <cell r="AA20">
            <v>242764051562</v>
          </cell>
          <cell r="AB20">
            <v>21981109026.369999</v>
          </cell>
          <cell r="AC20">
            <v>166578436972.91</v>
          </cell>
          <cell r="AD20">
            <v>3680870361.5500002</v>
          </cell>
          <cell r="AE20">
            <v>162897566611.35999</v>
          </cell>
          <cell r="AF20">
            <v>79866484950.639999</v>
          </cell>
        </row>
        <row r="21">
          <cell r="A21" t="str">
            <v>3-1-01-1</v>
          </cell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X21" t="str">
            <v>INGRESOS CORRIENTES</v>
          </cell>
          <cell r="Y21">
            <v>207332051562</v>
          </cell>
          <cell r="Z21">
            <v>0</v>
          </cell>
          <cell r="AA21">
            <v>207332051562</v>
          </cell>
          <cell r="AB21">
            <v>21980288186.650002</v>
          </cell>
          <cell r="AC21">
            <v>166420188947.79001</v>
          </cell>
          <cell r="AD21">
            <v>3680870361.5500002</v>
          </cell>
          <cell r="AE21">
            <v>162739318586.23999</v>
          </cell>
          <cell r="AF21">
            <v>44592732975.760002</v>
          </cell>
        </row>
        <row r="22">
          <cell r="A22" t="str">
            <v>3-1-01-1-02</v>
          </cell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X22" t="str">
            <v>INGRESOS NO TRIBUTARIOS</v>
          </cell>
          <cell r="Y22">
            <v>207332051562</v>
          </cell>
          <cell r="Z22">
            <v>0</v>
          </cell>
          <cell r="AA22">
            <v>207332051562</v>
          </cell>
          <cell r="AB22">
            <v>21980288186.650002</v>
          </cell>
          <cell r="AC22">
            <v>166420188947.79001</v>
          </cell>
          <cell r="AD22">
            <v>3680870361.5500002</v>
          </cell>
          <cell r="AE22">
            <v>162739318586.23999</v>
          </cell>
          <cell r="AF22">
            <v>44592732975.760002</v>
          </cell>
        </row>
        <row r="23">
          <cell r="A23" t="str">
            <v>3-1-01-1-02-2</v>
          </cell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X23" t="str">
            <v>TASAS Y DERECHOS ADMINISTRATIVOS</v>
          </cell>
          <cell r="Y23">
            <v>199236051562</v>
          </cell>
          <cell r="Z23">
            <v>0</v>
          </cell>
          <cell r="AA23">
            <v>199236051562</v>
          </cell>
          <cell r="AB23">
            <v>20657581485.41</v>
          </cell>
          <cell r="AC23">
            <v>158117600558.41</v>
          </cell>
          <cell r="AD23">
            <v>3553572724.5500002</v>
          </cell>
          <cell r="AE23">
            <v>154564027833.85999</v>
          </cell>
          <cell r="AF23">
            <v>44672023728.139999</v>
          </cell>
        </row>
        <row r="24">
          <cell r="A24" t="str">
            <v>3-1-01-1-02-2-29</v>
          </cell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X24" t="str">
            <v>EXPEDICIÓN DE REGISTROS SANITARIOS</v>
          </cell>
          <cell r="Y24">
            <v>76245190224</v>
          </cell>
          <cell r="Z24">
            <v>0</v>
          </cell>
          <cell r="AA24">
            <v>76245190224</v>
          </cell>
          <cell r="AB24">
            <v>13280489449.41</v>
          </cell>
          <cell r="AC24">
            <v>98135797698.410004</v>
          </cell>
          <cell r="AD24">
            <v>2763241190.4499998</v>
          </cell>
          <cell r="AE24">
            <v>95372556507.960007</v>
          </cell>
          <cell r="AF24">
            <v>-19127366283.959999</v>
          </cell>
        </row>
        <row r="25">
          <cell r="A25" t="str">
            <v>3-1-01-1-02-2-30</v>
          </cell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X25" t="str">
            <v>RENOVACIÓN DE LA CAPACIDAD DE LABORATORIOS</v>
          </cell>
          <cell r="Y25">
            <v>12023076450</v>
          </cell>
          <cell r="Z25">
            <v>0</v>
          </cell>
          <cell r="AA25">
            <v>12023076450</v>
          </cell>
          <cell r="AB25">
            <v>1802645892</v>
          </cell>
          <cell r="AC25">
            <v>17057190841</v>
          </cell>
          <cell r="AD25">
            <v>648556225.10000002</v>
          </cell>
          <cell r="AE25">
            <v>16408634615.9</v>
          </cell>
          <cell r="AF25">
            <v>-4385558165.8999996</v>
          </cell>
        </row>
        <row r="26">
          <cell r="A26" t="str">
            <v>3-1-01-1-02-2-31</v>
          </cell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X26" t="str">
            <v>REALIZACIÓN DE EXÁMENES DE LABORATORIO</v>
          </cell>
          <cell r="Y26">
            <v>14025401872</v>
          </cell>
          <cell r="Z26">
            <v>0</v>
          </cell>
          <cell r="AA26">
            <v>14025401872</v>
          </cell>
          <cell r="AB26">
            <v>768088752</v>
          </cell>
          <cell r="AC26">
            <v>7378264784</v>
          </cell>
          <cell r="AD26">
            <v>30982796</v>
          </cell>
          <cell r="AE26">
            <v>7347281988</v>
          </cell>
          <cell r="AF26">
            <v>6678119884</v>
          </cell>
        </row>
        <row r="27">
          <cell r="A27" t="str">
            <v>3-1-01-1-02-2-32</v>
          </cell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X27" t="str">
            <v>EXPEDICIÓN DE CERTIFICADOS DE REGISTRO SANITARIO</v>
          </cell>
          <cell r="Y27">
            <v>96942383016</v>
          </cell>
          <cell r="Z27">
            <v>0</v>
          </cell>
          <cell r="AA27">
            <v>96942383016</v>
          </cell>
          <cell r="AB27">
            <v>4806357392</v>
          </cell>
          <cell r="AC27">
            <v>35546347235</v>
          </cell>
          <cell r="AD27">
            <v>110792513</v>
          </cell>
          <cell r="AE27">
            <v>35435554722</v>
          </cell>
          <cell r="AF27">
            <v>61506828294</v>
          </cell>
        </row>
        <row r="28">
          <cell r="A28" t="str">
            <v>3-1-01-1-02-3</v>
          </cell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X28" t="str">
            <v>MULTAS, SANCIONES E INTERESES DE MORA</v>
          </cell>
          <cell r="Y28">
            <v>8096000000</v>
          </cell>
          <cell r="Z28">
            <v>0</v>
          </cell>
          <cell r="AA28">
            <v>8096000000</v>
          </cell>
          <cell r="AB28">
            <v>1322651407.1199999</v>
          </cell>
          <cell r="AC28">
            <v>8293734564.2600002</v>
          </cell>
          <cell r="AD28">
            <v>127297637</v>
          </cell>
          <cell r="AE28">
            <v>8166436927.2600002</v>
          </cell>
          <cell r="AF28">
            <v>-70436927.260000005</v>
          </cell>
        </row>
        <row r="29">
          <cell r="A29" t="str">
            <v>3-1-01-1-02-3-01</v>
          </cell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X29" t="str">
            <v>MULTAS Y SANCIONES</v>
          </cell>
          <cell r="Y29">
            <v>8016000000</v>
          </cell>
          <cell r="Z29">
            <v>0</v>
          </cell>
          <cell r="AA29">
            <v>8016000000</v>
          </cell>
          <cell r="AB29">
            <v>1034530448.24</v>
          </cell>
          <cell r="AC29">
            <v>6343147609.1700001</v>
          </cell>
          <cell r="AD29">
            <v>114974456</v>
          </cell>
          <cell r="AE29">
            <v>6228173153.1700001</v>
          </cell>
          <cell r="AF29">
            <v>1787826846.8299999</v>
          </cell>
        </row>
        <row r="30">
          <cell r="A30" t="str">
            <v>3-1-01-1-02-3-01-05</v>
          </cell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1034530448.24</v>
          </cell>
          <cell r="AC30">
            <v>6343147609.1700001</v>
          </cell>
          <cell r="AD30">
            <v>114974456</v>
          </cell>
          <cell r="AE30">
            <v>6228173153.1700001</v>
          </cell>
          <cell r="AF30">
            <v>-6228173153.1700001</v>
          </cell>
        </row>
        <row r="31">
          <cell r="A31" t="str">
            <v>3-1-01-1-02-3-02</v>
          </cell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X31" t="str">
            <v>INTERESES DE MORA</v>
          </cell>
          <cell r="Y31">
            <v>80000000</v>
          </cell>
          <cell r="Z31">
            <v>0</v>
          </cell>
          <cell r="AA31">
            <v>80000000</v>
          </cell>
          <cell r="AB31">
            <v>288120958.88</v>
          </cell>
          <cell r="AC31">
            <v>1950586955.0899999</v>
          </cell>
          <cell r="AD31">
            <v>12323181</v>
          </cell>
          <cell r="AE31">
            <v>1938263774.0899999</v>
          </cell>
          <cell r="AF31">
            <v>-1858263774.0899999</v>
          </cell>
        </row>
        <row r="32">
          <cell r="A32" t="str">
            <v>3-1-01-1-02-3-02-02</v>
          </cell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288120958.88</v>
          </cell>
          <cell r="AC32">
            <v>1950586955.0899999</v>
          </cell>
          <cell r="AD32">
            <v>12323181</v>
          </cell>
          <cell r="AE32">
            <v>1938263774.0899999</v>
          </cell>
          <cell r="AF32">
            <v>-1938263774.0899999</v>
          </cell>
        </row>
        <row r="33">
          <cell r="A33" t="str">
            <v>3-1-01-1-02-3-02-03</v>
          </cell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3</v>
          </cell>
          <cell r="J33" t="str">
            <v>02</v>
          </cell>
          <cell r="K33" t="str">
            <v>03</v>
          </cell>
          <cell r="X33" t="str">
            <v>SENTENCIAS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3-1-01-1-02-5</v>
          </cell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X34" t="str">
            <v>VENTA DE BIENES Y SERVICIOS</v>
          </cell>
          <cell r="Y34">
            <v>0</v>
          </cell>
          <cell r="Z34">
            <v>0</v>
          </cell>
          <cell r="AA34">
            <v>0</v>
          </cell>
          <cell r="AB34">
            <v>55294.12</v>
          </cell>
          <cell r="AC34">
            <v>302519.67</v>
          </cell>
          <cell r="AD34">
            <v>0</v>
          </cell>
          <cell r="AE34">
            <v>302519.67</v>
          </cell>
          <cell r="AF34">
            <v>-302519.67</v>
          </cell>
        </row>
        <row r="35">
          <cell r="A35" t="str">
            <v>3-1-01-1-02-5-02</v>
          </cell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X35" t="str">
            <v>VENTAS INCIDENTALES DE ESTABLECIMIENTO NO DE MERCADO</v>
          </cell>
          <cell r="Y35">
            <v>0</v>
          </cell>
          <cell r="Z35">
            <v>0</v>
          </cell>
          <cell r="AA35">
            <v>0</v>
          </cell>
          <cell r="AB35">
            <v>55294.12</v>
          </cell>
          <cell r="AC35">
            <v>302519.67</v>
          </cell>
          <cell r="AD35">
            <v>0</v>
          </cell>
          <cell r="AE35">
            <v>302519.67</v>
          </cell>
          <cell r="AF35">
            <v>-302519.67</v>
          </cell>
        </row>
        <row r="36">
          <cell r="A36" t="str">
            <v>3-1-01-1-02-5-02-04</v>
          </cell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X36" t="str">
            <v>PRODUCTOS METÁLICOS, MAQUINARIA Y EQUIPO</v>
          </cell>
          <cell r="Y36">
            <v>0</v>
          </cell>
          <cell r="Z36">
            <v>0</v>
          </cell>
          <cell r="AA36">
            <v>0</v>
          </cell>
          <cell r="AB36">
            <v>21008.400000000001</v>
          </cell>
          <cell r="AC36">
            <v>91596.63</v>
          </cell>
          <cell r="AD36">
            <v>0</v>
          </cell>
          <cell r="AE36">
            <v>91596.63</v>
          </cell>
          <cell r="AF36">
            <v>-91596.63</v>
          </cell>
        </row>
        <row r="37">
          <cell r="A37" t="str">
            <v>3-1-01-1-02-5-02-04-7</v>
          </cell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X37" t="str">
            <v>EQUIPO Y APARATOS DE RADIO, TELEVISIÓN Y COMUNICACIONES</v>
          </cell>
          <cell r="Y37">
            <v>0</v>
          </cell>
          <cell r="Z37">
            <v>0</v>
          </cell>
          <cell r="AA37">
            <v>0</v>
          </cell>
          <cell r="AB37">
            <v>21008.400000000001</v>
          </cell>
          <cell r="AC37">
            <v>91596.63</v>
          </cell>
          <cell r="AD37">
            <v>0</v>
          </cell>
          <cell r="AE37">
            <v>91596.63</v>
          </cell>
          <cell r="AF37">
            <v>-91596.63</v>
          </cell>
        </row>
        <row r="38">
          <cell r="A38" t="str">
            <v>3-1-01-1-02-5-02-04-7-9</v>
          </cell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04</v>
          </cell>
          <cell r="L38" t="str">
            <v>7</v>
          </cell>
          <cell r="M38" t="str">
            <v>9</v>
          </cell>
          <cell r="X38" t="str">
            <v>TARJETAS CON BANDAS MAGNÉTICAS O PLAQUETAS (CHIP)</v>
          </cell>
          <cell r="Y38">
            <v>0</v>
          </cell>
          <cell r="Z38">
            <v>0</v>
          </cell>
          <cell r="AA38">
            <v>0</v>
          </cell>
          <cell r="AB38">
            <v>21008.400000000001</v>
          </cell>
          <cell r="AC38">
            <v>91596.63</v>
          </cell>
          <cell r="AD38">
            <v>0</v>
          </cell>
          <cell r="AE38">
            <v>91596.63</v>
          </cell>
          <cell r="AF38">
            <v>-91596.63</v>
          </cell>
        </row>
        <row r="39">
          <cell r="A39" t="str">
            <v>3-1-01-1-02-5-02-08</v>
          </cell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X39" t="str">
            <v>SERVICIOS PRESTADOS A LAS EMPRESAS Y SERVICIOS DE PRODUCCIÓN</v>
          </cell>
          <cell r="Y39">
            <v>0</v>
          </cell>
          <cell r="Z39">
            <v>0</v>
          </cell>
          <cell r="AA39">
            <v>0</v>
          </cell>
          <cell r="AB39">
            <v>34285.72</v>
          </cell>
          <cell r="AC39">
            <v>210923.04</v>
          </cell>
          <cell r="AD39">
            <v>0</v>
          </cell>
          <cell r="AE39">
            <v>210923.04</v>
          </cell>
          <cell r="AF39">
            <v>-210923.04</v>
          </cell>
        </row>
        <row r="40">
          <cell r="A40" t="str">
            <v>3-1-01-1-02-5-02-08-9</v>
          </cell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X40" t="str">
            <v>OTROS SERVICIOS DE FABRICACIÓN; SERVICIOS DE EDICIÓN, IMPRESIÓN Y REPRODUCCIÓN; SERVICIOS DE RECUPERACIÓN DE MATERIALES</v>
          </cell>
          <cell r="Y40">
            <v>0</v>
          </cell>
          <cell r="Z40">
            <v>0</v>
          </cell>
          <cell r="AA40">
            <v>0</v>
          </cell>
          <cell r="AB40">
            <v>34285.72</v>
          </cell>
          <cell r="AC40">
            <v>210923.04</v>
          </cell>
          <cell r="AD40">
            <v>0</v>
          </cell>
          <cell r="AE40">
            <v>210923.04</v>
          </cell>
          <cell r="AF40">
            <v>-210923.04</v>
          </cell>
        </row>
        <row r="41">
          <cell r="A41" t="str">
            <v>3-1-01-1-02-5-02-08-9-1</v>
          </cell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5</v>
          </cell>
          <cell r="J41" t="str">
            <v>02</v>
          </cell>
          <cell r="K41" t="str">
            <v>08</v>
          </cell>
          <cell r="L41" t="str">
            <v>9</v>
          </cell>
          <cell r="M41" t="str">
            <v>1</v>
          </cell>
          <cell r="X41" t="str">
            <v>SERVICIOS DE EDICIÓN, IMPRESIÓN Y REPRODUCCIÓN</v>
          </cell>
          <cell r="Y41">
            <v>0</v>
          </cell>
          <cell r="Z41">
            <v>0</v>
          </cell>
          <cell r="AA41">
            <v>0</v>
          </cell>
          <cell r="AB41">
            <v>34285.72</v>
          </cell>
          <cell r="AC41">
            <v>210923.04</v>
          </cell>
          <cell r="AD41">
            <v>0</v>
          </cell>
          <cell r="AE41">
            <v>210923.04</v>
          </cell>
          <cell r="AF41">
            <v>-210923.04</v>
          </cell>
        </row>
        <row r="42">
          <cell r="A42" t="str">
            <v>3-1-01-1-02-6</v>
          </cell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X42" t="str">
            <v>TRANSFERENCIAS CORRIENTES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8551305.4499999993</v>
          </cell>
          <cell r="AD42">
            <v>0</v>
          </cell>
          <cell r="AE42">
            <v>8551305.4499999993</v>
          </cell>
          <cell r="AF42">
            <v>-8551305.4499999993</v>
          </cell>
        </row>
        <row r="43">
          <cell r="A43" t="str">
            <v>3-1-01-1-02-6-02</v>
          </cell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X43" t="str">
            <v>SENTENCIAS Y CONCILIACIONES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8551305.4499999993</v>
          </cell>
          <cell r="AD43">
            <v>0</v>
          </cell>
          <cell r="AE43">
            <v>8551305.4499999993</v>
          </cell>
          <cell r="AF43">
            <v>-8551305.4499999993</v>
          </cell>
        </row>
        <row r="44">
          <cell r="A44" t="str">
            <v>3-1-01-1-02-6-02-01</v>
          </cell>
          <cell r="D44" t="str">
            <v>3</v>
          </cell>
          <cell r="E44" t="str">
            <v>1</v>
          </cell>
          <cell r="F44" t="str">
            <v>01</v>
          </cell>
          <cell r="G44" t="str">
            <v>1</v>
          </cell>
          <cell r="H44" t="str">
            <v>02</v>
          </cell>
          <cell r="I44" t="str">
            <v>6</v>
          </cell>
          <cell r="J44" t="str">
            <v>02</v>
          </cell>
          <cell r="K44" t="str">
            <v>01</v>
          </cell>
          <cell r="X44" t="str">
            <v>SENTENCIAS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8551305.4499999993</v>
          </cell>
          <cell r="AD44">
            <v>0</v>
          </cell>
          <cell r="AE44">
            <v>8551305.4499999993</v>
          </cell>
          <cell r="AF44">
            <v>-8551305.4499999993</v>
          </cell>
        </row>
        <row r="45">
          <cell r="A45" t="str">
            <v>3-1-01-2</v>
          </cell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X45" t="str">
            <v>RECURSOS DE CAPITAL</v>
          </cell>
          <cell r="Y45">
            <v>35432000000</v>
          </cell>
          <cell r="Z45">
            <v>0</v>
          </cell>
          <cell r="AA45">
            <v>35432000000</v>
          </cell>
          <cell r="AB45">
            <v>820839.72</v>
          </cell>
          <cell r="AC45">
            <v>158248025.12</v>
          </cell>
          <cell r="AD45">
            <v>0</v>
          </cell>
          <cell r="AE45">
            <v>158248025.12</v>
          </cell>
          <cell r="AF45">
            <v>35273751974.879997</v>
          </cell>
        </row>
        <row r="46">
          <cell r="A46" t="str">
            <v>3-1-01-2-02</v>
          </cell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X46" t="str">
            <v>EXCEDENTES FINANCIEROS</v>
          </cell>
          <cell r="Y46">
            <v>35432000000</v>
          </cell>
          <cell r="Z46">
            <v>0</v>
          </cell>
          <cell r="AA46">
            <v>35432000000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35432000000</v>
          </cell>
        </row>
        <row r="47">
          <cell r="A47" t="str">
            <v>3-1-01-2-02-1</v>
          </cell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02</v>
          </cell>
          <cell r="I47" t="str">
            <v>1</v>
          </cell>
          <cell r="X47" t="str">
            <v>ESTABLECIMIENTOS PÚBLICOS</v>
          </cell>
          <cell r="Y47">
            <v>35432000000</v>
          </cell>
          <cell r="Z47">
            <v>0</v>
          </cell>
          <cell r="AA47">
            <v>35432000000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35432000000</v>
          </cell>
        </row>
        <row r="48">
          <cell r="A48" t="str">
            <v>3-1-01-2-05</v>
          </cell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X48" t="str">
            <v>RENDIMIENTOS FINANCIEROS</v>
          </cell>
          <cell r="Y48">
            <v>0</v>
          </cell>
          <cell r="Z48">
            <v>0</v>
          </cell>
          <cell r="AA48">
            <v>0</v>
          </cell>
          <cell r="AB48">
            <v>6.72</v>
          </cell>
          <cell r="AC48">
            <v>1863.62</v>
          </cell>
          <cell r="AD48">
            <v>0</v>
          </cell>
          <cell r="AE48">
            <v>1863.62</v>
          </cell>
          <cell r="AF48">
            <v>-1863.62</v>
          </cell>
        </row>
        <row r="49">
          <cell r="A49" t="str">
            <v>3-1-01-2-05-1</v>
          </cell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X49" t="str">
            <v>RECURSOS DE LA ENTIDAD</v>
          </cell>
          <cell r="Y49">
            <v>0</v>
          </cell>
          <cell r="Z49">
            <v>0</v>
          </cell>
          <cell r="AA49">
            <v>0</v>
          </cell>
          <cell r="AB49">
            <v>6.72</v>
          </cell>
          <cell r="AC49">
            <v>1863.62</v>
          </cell>
          <cell r="AD49">
            <v>0</v>
          </cell>
          <cell r="AE49">
            <v>1863.62</v>
          </cell>
          <cell r="AF49">
            <v>-1863.62</v>
          </cell>
        </row>
        <row r="50">
          <cell r="A50" t="str">
            <v>3-1-01-2-05-1-02</v>
          </cell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X50" t="str">
            <v>DEPÓSITOS</v>
          </cell>
          <cell r="Y50">
            <v>0</v>
          </cell>
          <cell r="Z50">
            <v>0</v>
          </cell>
          <cell r="AA50">
            <v>0</v>
          </cell>
          <cell r="AB50">
            <v>6.72</v>
          </cell>
          <cell r="AC50">
            <v>1863.62</v>
          </cell>
          <cell r="AD50">
            <v>0</v>
          </cell>
          <cell r="AE50">
            <v>1863.62</v>
          </cell>
          <cell r="AF50">
            <v>-1863.62</v>
          </cell>
        </row>
        <row r="51">
          <cell r="A51" t="str">
            <v>3-1-01-2-05-1-02-01</v>
          </cell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05</v>
          </cell>
          <cell r="I51" t="str">
            <v>1</v>
          </cell>
          <cell r="J51" t="str">
            <v>02</v>
          </cell>
          <cell r="K51" t="str">
            <v>01</v>
          </cell>
          <cell r="X51" t="str">
            <v>INTERESES SOBRE DEPÓSITOS EN INSTITUCIONES FINANCIERAS</v>
          </cell>
          <cell r="Y51">
            <v>0</v>
          </cell>
          <cell r="Z51">
            <v>0</v>
          </cell>
          <cell r="AA51">
            <v>0</v>
          </cell>
          <cell r="AB51">
            <v>6.72</v>
          </cell>
          <cell r="AC51">
            <v>1863.62</v>
          </cell>
          <cell r="AD51">
            <v>0</v>
          </cell>
          <cell r="AE51">
            <v>1863.62</v>
          </cell>
          <cell r="AF51">
            <v>-1863.62</v>
          </cell>
        </row>
        <row r="52">
          <cell r="A52" t="str">
            <v>3-1-01-2-13</v>
          </cell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X52" t="str">
            <v>REINTEGROS Y OTROS RECURSOS NO APROPIADOS</v>
          </cell>
          <cell r="Y52">
            <v>0</v>
          </cell>
          <cell r="Z52">
            <v>0</v>
          </cell>
          <cell r="AA52">
            <v>0</v>
          </cell>
          <cell r="AB52">
            <v>820833</v>
          </cell>
          <cell r="AC52">
            <v>158246161.5</v>
          </cell>
          <cell r="AD52">
            <v>0</v>
          </cell>
          <cell r="AE52">
            <v>158246161.5</v>
          </cell>
          <cell r="AF52">
            <v>-158246161.5</v>
          </cell>
        </row>
        <row r="53">
          <cell r="A53" t="str">
            <v>3-1-01-2-13-1</v>
          </cell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X53" t="str">
            <v>REINTEGROS</v>
          </cell>
          <cell r="Y53">
            <v>0</v>
          </cell>
          <cell r="Z53">
            <v>0</v>
          </cell>
          <cell r="AA53">
            <v>0</v>
          </cell>
          <cell r="AB53">
            <v>820833</v>
          </cell>
          <cell r="AC53">
            <v>152572305.5</v>
          </cell>
          <cell r="AD53">
            <v>0</v>
          </cell>
          <cell r="AE53">
            <v>152572305.5</v>
          </cell>
          <cell r="AF53">
            <v>-152572305.5</v>
          </cell>
        </row>
        <row r="54">
          <cell r="A54" t="str">
            <v>3-1-01-2-13-1-01</v>
          </cell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01</v>
          </cell>
          <cell r="X54" t="str">
            <v>REINTEGROS INCAPACIDADES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44340188</v>
          </cell>
          <cell r="AD54">
            <v>0</v>
          </cell>
          <cell r="AE54">
            <v>44340188</v>
          </cell>
          <cell r="AF54">
            <v>-44340188</v>
          </cell>
        </row>
        <row r="55">
          <cell r="A55" t="str">
            <v>3-1-01-2-13-1-03</v>
          </cell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03</v>
          </cell>
          <cell r="X55" t="str">
            <v>REINTEGROS GASTOS DE FUNCIONAMIENTO</v>
          </cell>
          <cell r="Y55">
            <v>0</v>
          </cell>
          <cell r="Z55">
            <v>0</v>
          </cell>
          <cell r="AA55">
            <v>0</v>
          </cell>
          <cell r="AB55">
            <v>820833</v>
          </cell>
          <cell r="AC55">
            <v>3732321</v>
          </cell>
          <cell r="AD55">
            <v>0</v>
          </cell>
          <cell r="AE55">
            <v>3732321</v>
          </cell>
          <cell r="AF55">
            <v>-3732321</v>
          </cell>
        </row>
        <row r="56">
          <cell r="A56" t="str">
            <v>3-1-01-2-13-1-05</v>
          </cell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1</v>
          </cell>
          <cell r="J56" t="str">
            <v>05</v>
          </cell>
          <cell r="X56" t="str">
            <v>REINTEGROS GASTOS DE INVERSION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104499796.5</v>
          </cell>
          <cell r="AD56">
            <v>0</v>
          </cell>
          <cell r="AE56">
            <v>104499796.5</v>
          </cell>
          <cell r="AF56">
            <v>-104499796.5</v>
          </cell>
        </row>
        <row r="57">
          <cell r="A57" t="str">
            <v>3-1-01-2-13-2</v>
          </cell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X57" t="str">
            <v>RECURSOS NO APROPIADOS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5673856</v>
          </cell>
          <cell r="AD57">
            <v>0</v>
          </cell>
          <cell r="AE57">
            <v>5673856</v>
          </cell>
          <cell r="AF57">
            <v>-5673856</v>
          </cell>
        </row>
        <row r="58">
          <cell r="A58" t="str">
            <v>3-1-01-2-13-2-03</v>
          </cell>
          <cell r="D58" t="str">
            <v>3</v>
          </cell>
          <cell r="E58" t="str">
            <v>1</v>
          </cell>
          <cell r="F58" t="str">
            <v>01</v>
          </cell>
          <cell r="G58" t="str">
            <v>2</v>
          </cell>
          <cell r="H58" t="str">
            <v>13</v>
          </cell>
          <cell r="I58" t="str">
            <v>2</v>
          </cell>
          <cell r="J58" t="str">
            <v>03</v>
          </cell>
          <cell r="X58" t="str">
            <v>APROVECHAMIENTOS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5673856</v>
          </cell>
          <cell r="AD58">
            <v>0</v>
          </cell>
          <cell r="AE58">
            <v>5673856</v>
          </cell>
          <cell r="AF58">
            <v>-5673856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9"/>
  <sheetViews>
    <sheetView showGridLines="0" tabSelected="1" zoomScale="85" zoomScaleNormal="85" zoomScaleSheetLayoutView="100" workbookViewId="0">
      <selection activeCell="W10" sqref="W10"/>
    </sheetView>
  </sheetViews>
  <sheetFormatPr baseColWidth="10" defaultColWidth="11.42578125" defaultRowHeight="15" x14ac:dyDescent="0.25"/>
  <cols>
    <col min="1" max="1" width="24.28515625" style="1" customWidth="1"/>
    <col min="2" max="2" width="31.5703125" style="1" customWidth="1"/>
    <col min="3" max="3" width="19.5703125" style="45" hidden="1" customWidth="1"/>
    <col min="4" max="4" width="12.5703125" style="3" hidden="1" customWidth="1"/>
    <col min="5" max="5" width="19.5703125" style="3" bestFit="1" customWidth="1"/>
    <col min="6" max="6" width="14.140625" style="1" hidden="1" customWidth="1"/>
    <col min="7" max="7" width="15.140625" style="44" hidden="1" customWidth="1"/>
    <col min="8" max="8" width="15.140625" style="21" hidden="1" customWidth="1"/>
    <col min="9" max="10" width="15.140625" style="1" hidden="1" customWidth="1"/>
    <col min="11" max="11" width="13.7109375" style="1" hidden="1" customWidth="1"/>
    <col min="12" max="12" width="15.140625" style="1" hidden="1" customWidth="1"/>
    <col min="13" max="13" width="20.28515625" style="57" hidden="1" customWidth="1"/>
    <col min="14" max="14" width="23" style="1" hidden="1" customWidth="1"/>
    <col min="15" max="15" width="19.7109375" style="1" customWidth="1"/>
    <col min="16" max="16" width="21.7109375" style="1" hidden="1" customWidth="1"/>
    <col min="17" max="17" width="21.5703125" style="25" hidden="1" customWidth="1"/>
    <col min="18" max="18" width="22.140625" style="57" bestFit="1" customWidth="1"/>
    <col min="19" max="19" width="19.7109375" style="57" bestFit="1" customWidth="1"/>
    <col min="20" max="20" width="22" style="21" bestFit="1" customWidth="1"/>
    <col min="21" max="21" width="18.42578125" style="21" customWidth="1"/>
    <col min="22" max="22" width="14.7109375" style="33" customWidth="1"/>
    <col min="23" max="23" width="27.140625" style="26" bestFit="1" customWidth="1"/>
    <col min="24" max="24" width="22.140625" style="26" customWidth="1"/>
    <col min="25" max="16384" width="11.42578125" style="26"/>
  </cols>
  <sheetData>
    <row r="1" spans="1:24" ht="18.75" customHeight="1" x14ac:dyDescent="0.25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1:24" ht="18.75" customHeight="1" x14ac:dyDescent="0.25">
      <c r="A2" s="100" t="s">
        <v>92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4" ht="25.5" customHeight="1" x14ac:dyDescent="0.25">
      <c r="A3" s="97" t="s">
        <v>93</v>
      </c>
      <c r="B3" s="95" t="s">
        <v>10</v>
      </c>
      <c r="C3" s="98" t="s">
        <v>94</v>
      </c>
      <c r="D3" s="98"/>
      <c r="E3" s="98"/>
      <c r="F3" s="63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4"/>
      <c r="S3" s="64" t="s">
        <v>95</v>
      </c>
      <c r="T3" s="64"/>
      <c r="U3" s="64"/>
      <c r="V3" s="65"/>
    </row>
    <row r="4" spans="1:24" ht="47.25" customHeight="1" x14ac:dyDescent="0.25">
      <c r="A4" s="97"/>
      <c r="B4" s="96"/>
      <c r="C4" s="48" t="s">
        <v>11</v>
      </c>
      <c r="D4" s="49" t="s">
        <v>12</v>
      </c>
      <c r="E4" s="49" t="s">
        <v>13</v>
      </c>
      <c r="F4" s="50" t="s">
        <v>96</v>
      </c>
      <c r="G4" s="48" t="s">
        <v>97</v>
      </c>
      <c r="H4" s="51" t="s">
        <v>98</v>
      </c>
      <c r="I4" s="50" t="s">
        <v>99</v>
      </c>
      <c r="J4" s="50" t="s">
        <v>100</v>
      </c>
      <c r="K4" s="50" t="s">
        <v>101</v>
      </c>
      <c r="L4" s="50" t="s">
        <v>102</v>
      </c>
      <c r="M4" s="51" t="s">
        <v>103</v>
      </c>
      <c r="N4" s="50" t="s">
        <v>104</v>
      </c>
      <c r="O4" s="52" t="s">
        <v>105</v>
      </c>
      <c r="P4" s="52" t="s">
        <v>106</v>
      </c>
      <c r="Q4" s="53" t="s">
        <v>107</v>
      </c>
      <c r="R4" s="54" t="s">
        <v>108</v>
      </c>
      <c r="S4" s="54" t="s">
        <v>109</v>
      </c>
      <c r="T4" s="54" t="s">
        <v>18</v>
      </c>
      <c r="U4" s="90" t="s">
        <v>16</v>
      </c>
      <c r="V4" s="55" t="s">
        <v>110</v>
      </c>
    </row>
    <row r="5" spans="1:24" ht="26.25" x14ac:dyDescent="0.25">
      <c r="A5" s="34">
        <v>3</v>
      </c>
      <c r="B5" s="34" t="s">
        <v>20</v>
      </c>
      <c r="C5" s="66">
        <v>242764051562</v>
      </c>
      <c r="D5" s="66">
        <v>0</v>
      </c>
      <c r="E5" s="67">
        <v>242764051562</v>
      </c>
      <c r="F5" s="67">
        <v>6190753681.7299995</v>
      </c>
      <c r="G5" s="67">
        <v>12117146919.02</v>
      </c>
      <c r="H5" s="67">
        <v>16652344820.200001</v>
      </c>
      <c r="I5" s="67">
        <v>10026254423.709999</v>
      </c>
      <c r="J5" s="67">
        <v>18901344632.560001</v>
      </c>
      <c r="K5" s="86">
        <v>14413906524.18</v>
      </c>
      <c r="L5" s="67">
        <v>21517761282.389999</v>
      </c>
      <c r="M5" s="66">
        <v>19181125786.650002</v>
      </c>
      <c r="N5" s="67" cm="1">
        <f t="array" ref="N5:N36">VLOOKUP($A$5:$A$36,[1]REP_ING031_InformeEjecucionPres!$A$18:$AF$58,28,0)</f>
        <v>25596689876.099998</v>
      </c>
      <c r="O5" s="67" cm="1">
        <f t="array" ref="O5:O36">VLOOKUP($A$5:$A$36,[2]REP_ING031_InformeEjecucionPres!$A$18:$AF$58,28,0)</f>
        <v>21981109026.369999</v>
      </c>
      <c r="P5" s="66"/>
      <c r="Q5" s="67"/>
      <c r="R5" s="66" cm="1">
        <f t="array" ref="R5:R36">VLOOKUP($A$5:$A$36,[2]REP_ING031_InformeEjecucionPres!A$18:AF$58,29,0)</f>
        <v>166578436972.91</v>
      </c>
      <c r="S5" s="66" cm="1">
        <f t="array" ref="S5:S36">VLOOKUP($A$5:$A$36,[2]REP_ING031_InformeEjecucionPres!$A$18:$AF$58,31,0)</f>
        <v>162897566611.35999</v>
      </c>
      <c r="T5" s="66" cm="1">
        <f t="array" ref="T5:T36">VLOOKUP($A$5:$A$36,[2]REP_ING031_InformeEjecucionPres!$A$18:$AF$58,32,0)</f>
        <v>79866484950.639999</v>
      </c>
      <c r="U5" s="66" cm="1">
        <f t="array" ref="U5:U36">VLOOKUP($A$5:$A$36,[2]REP_ING031_InformeEjecucionPres!A$18:AF$58,30,0)</f>
        <v>3680870361.5500002</v>
      </c>
      <c r="V5" s="92">
        <f>+R5/E5</f>
        <v>0.68617423338054317</v>
      </c>
      <c r="W5" s="30"/>
      <c r="X5" s="20"/>
    </row>
    <row r="6" spans="1:24" ht="26.25" x14ac:dyDescent="0.25">
      <c r="A6" s="35" t="s">
        <v>70</v>
      </c>
      <c r="B6" s="34" t="s">
        <v>20</v>
      </c>
      <c r="C6" s="66">
        <v>242764051562</v>
      </c>
      <c r="D6" s="66">
        <v>0</v>
      </c>
      <c r="E6" s="67">
        <v>242764051562</v>
      </c>
      <c r="F6" s="67">
        <v>6190753681.7299995</v>
      </c>
      <c r="G6" s="67">
        <v>12117146919.02</v>
      </c>
      <c r="H6" s="67">
        <v>16652344820.200001</v>
      </c>
      <c r="I6" s="67">
        <v>10026254423.709999</v>
      </c>
      <c r="J6" s="67">
        <v>18901344632.560001</v>
      </c>
      <c r="K6" s="86">
        <v>14413906524.18</v>
      </c>
      <c r="L6" s="67">
        <v>21517761282.389999</v>
      </c>
      <c r="M6" s="66">
        <v>19181125786.650002</v>
      </c>
      <c r="N6" s="67">
        <v>25596689876.099998</v>
      </c>
      <c r="O6" s="67">
        <v>21981109026.369999</v>
      </c>
      <c r="P6" s="66"/>
      <c r="Q6" s="67"/>
      <c r="R6" s="66">
        <v>166578436972.91</v>
      </c>
      <c r="S6" s="66">
        <v>162897566611.35999</v>
      </c>
      <c r="T6" s="66">
        <v>79866484950.639999</v>
      </c>
      <c r="U6" s="66">
        <v>3680870361.5500002</v>
      </c>
      <c r="V6" s="92">
        <f t="shared" ref="V6:V38" si="0">+R6/E6</f>
        <v>0.68617423338054317</v>
      </c>
      <c r="X6" s="30"/>
    </row>
    <row r="7" spans="1:24" ht="26.25" x14ac:dyDescent="0.25">
      <c r="A7" s="36" t="s">
        <v>71</v>
      </c>
      <c r="B7" s="37" t="s">
        <v>20</v>
      </c>
      <c r="C7" s="66">
        <v>242764051562</v>
      </c>
      <c r="D7" s="66">
        <v>0</v>
      </c>
      <c r="E7" s="67">
        <v>242764051562</v>
      </c>
      <c r="F7" s="67">
        <v>6190753681.7299995</v>
      </c>
      <c r="G7" s="67">
        <v>12117146919.02</v>
      </c>
      <c r="H7" s="67">
        <v>16652344820.200001</v>
      </c>
      <c r="I7" s="67">
        <v>10026254423.709999</v>
      </c>
      <c r="J7" s="67">
        <v>18901344632.560001</v>
      </c>
      <c r="K7" s="86">
        <v>14413906524.18</v>
      </c>
      <c r="L7" s="67">
        <v>21517761282.389999</v>
      </c>
      <c r="M7" s="66">
        <v>19181125786.650002</v>
      </c>
      <c r="N7" s="67">
        <v>25596689876.099998</v>
      </c>
      <c r="O7" s="67">
        <v>21981109026.369999</v>
      </c>
      <c r="P7" s="66"/>
      <c r="Q7" s="67"/>
      <c r="R7" s="66">
        <v>166578436972.91</v>
      </c>
      <c r="S7" s="66">
        <v>162897566611.35999</v>
      </c>
      <c r="T7" s="66">
        <v>79866484950.639999</v>
      </c>
      <c r="U7" s="66">
        <v>3680870361.5500002</v>
      </c>
      <c r="V7" s="92">
        <f t="shared" si="0"/>
        <v>0.68617423338054317</v>
      </c>
    </row>
    <row r="8" spans="1:24" s="29" customFormat="1" ht="18" customHeight="1" x14ac:dyDescent="0.25">
      <c r="A8" s="58" t="s">
        <v>72</v>
      </c>
      <c r="B8" s="58" t="s">
        <v>23</v>
      </c>
      <c r="C8" s="68">
        <v>207332051562</v>
      </c>
      <c r="D8" s="68">
        <v>0</v>
      </c>
      <c r="E8" s="69">
        <f>+E9</f>
        <v>207332051562</v>
      </c>
      <c r="F8" s="69">
        <f t="shared" ref="F8:J8" si="1">+F9</f>
        <v>6190753665.8400002</v>
      </c>
      <c r="G8" s="69">
        <f t="shared" si="1"/>
        <v>12116248434.469999</v>
      </c>
      <c r="H8" s="69">
        <f t="shared" si="1"/>
        <v>16615687687.190001</v>
      </c>
      <c r="I8" s="69">
        <f t="shared" si="1"/>
        <v>9916491351.6499996</v>
      </c>
      <c r="J8" s="69">
        <f t="shared" si="1"/>
        <v>18897861643.299999</v>
      </c>
      <c r="K8" s="87">
        <v>14413906469.870001</v>
      </c>
      <c r="L8" s="69">
        <v>21516854328.919998</v>
      </c>
      <c r="M8" s="69">
        <v>19180811395.650002</v>
      </c>
      <c r="N8" s="69">
        <v>25591285784.25</v>
      </c>
      <c r="O8" s="69">
        <v>21980288186.650002</v>
      </c>
      <c r="P8" s="69"/>
      <c r="Q8" s="69"/>
      <c r="R8" s="68">
        <v>166420188947.79001</v>
      </c>
      <c r="S8" s="68">
        <v>162739318586.23999</v>
      </c>
      <c r="T8" s="68">
        <v>44592732975.760002</v>
      </c>
      <c r="U8" s="68">
        <v>3680870361.5500002</v>
      </c>
      <c r="V8" s="93">
        <f>+R8/E8</f>
        <v>0.80267468388998298</v>
      </c>
      <c r="W8" s="91">
        <f>+R8/E8</f>
        <v>0.80267468388998298</v>
      </c>
    </row>
    <row r="9" spans="1:24" hidden="1" x14ac:dyDescent="0.25">
      <c r="A9" s="39" t="s">
        <v>73</v>
      </c>
      <c r="B9" s="34" t="s">
        <v>25</v>
      </c>
      <c r="C9" s="66">
        <v>207332051562</v>
      </c>
      <c r="D9" s="66">
        <v>0</v>
      </c>
      <c r="E9" s="67">
        <v>207332051562</v>
      </c>
      <c r="F9" s="67">
        <v>6190753665.8400002</v>
      </c>
      <c r="G9" s="67">
        <v>12116248434.469999</v>
      </c>
      <c r="H9" s="67">
        <v>16615687687.190001</v>
      </c>
      <c r="I9" s="67">
        <v>9916491351.6499996</v>
      </c>
      <c r="J9" s="67">
        <v>18897861643.299999</v>
      </c>
      <c r="K9" s="86">
        <v>14413906469.870001</v>
      </c>
      <c r="L9" s="67">
        <v>21516854328.919998</v>
      </c>
      <c r="M9" s="66">
        <v>19180811395.650002</v>
      </c>
      <c r="N9" s="67">
        <v>25591285784.25</v>
      </c>
      <c r="O9" s="67">
        <v>21980288186.650002</v>
      </c>
      <c r="P9" s="66"/>
      <c r="Q9" s="67"/>
      <c r="R9" s="66">
        <v>166420188947.79001</v>
      </c>
      <c r="S9" s="66">
        <v>162739318586.23999</v>
      </c>
      <c r="T9" s="66">
        <v>44592732975.760002</v>
      </c>
      <c r="U9" s="66">
        <v>3680870361.5500002</v>
      </c>
      <c r="V9" s="92">
        <f t="shared" si="0"/>
        <v>0.80267468388998298</v>
      </c>
      <c r="W9" s="30"/>
    </row>
    <row r="10" spans="1:24" s="29" customFormat="1" ht="26.25" x14ac:dyDescent="0.25">
      <c r="A10" s="58" t="s">
        <v>74</v>
      </c>
      <c r="B10" s="59" t="s">
        <v>27</v>
      </c>
      <c r="C10" s="68">
        <v>199236051562</v>
      </c>
      <c r="D10" s="68">
        <v>0</v>
      </c>
      <c r="E10" s="69">
        <v>199236051562</v>
      </c>
      <c r="F10" s="69">
        <v>5656092577</v>
      </c>
      <c r="G10" s="69">
        <v>11537183477</v>
      </c>
      <c r="H10" s="69">
        <v>16440273292</v>
      </c>
      <c r="I10" s="69">
        <v>8961268033</v>
      </c>
      <c r="J10" s="69">
        <v>18288459967</v>
      </c>
      <c r="K10" s="87">
        <v>13933541863</v>
      </c>
      <c r="L10" s="69">
        <v>20117923128</v>
      </c>
      <c r="M10" s="68">
        <v>17649546381</v>
      </c>
      <c r="N10" s="69">
        <v>24875730355</v>
      </c>
      <c r="O10" s="69">
        <v>20657581485.41</v>
      </c>
      <c r="P10" s="68"/>
      <c r="Q10" s="69"/>
      <c r="R10" s="68">
        <v>158117600558.41</v>
      </c>
      <c r="S10" s="68">
        <v>154564027833.85999</v>
      </c>
      <c r="T10" s="68">
        <v>44672023728.139999</v>
      </c>
      <c r="U10" s="68">
        <v>3553572724.5500002</v>
      </c>
      <c r="V10" s="93">
        <f t="shared" si="0"/>
        <v>0.79361942439019673</v>
      </c>
      <c r="W10" s="47"/>
      <c r="X10" s="31"/>
    </row>
    <row r="11" spans="1:24" ht="26.25" hidden="1" customHeight="1" x14ac:dyDescent="0.25">
      <c r="A11" s="38" t="s">
        <v>111</v>
      </c>
      <c r="B11" s="38" t="s">
        <v>29</v>
      </c>
      <c r="C11" s="66">
        <v>0</v>
      </c>
      <c r="D11" s="66">
        <v>0</v>
      </c>
      <c r="E11" s="67">
        <v>0</v>
      </c>
      <c r="F11" s="67">
        <v>0</v>
      </c>
      <c r="G11" s="67" t="e">
        <v>#N/A</v>
      </c>
      <c r="H11" s="67" t="e">
        <v>#N/A</v>
      </c>
      <c r="I11" s="67" t="e">
        <v>#N/A</v>
      </c>
      <c r="J11" s="67" t="e">
        <v>#N/A</v>
      </c>
      <c r="K11" s="86" t="e">
        <v>#N/A</v>
      </c>
      <c r="L11" s="67" t="e">
        <v>#N/A</v>
      </c>
      <c r="M11" s="66" t="e">
        <v>#N/A</v>
      </c>
      <c r="N11" s="67" t="e">
        <v>#N/A</v>
      </c>
      <c r="O11" s="67" t="e">
        <v>#N/A</v>
      </c>
      <c r="P11" s="66"/>
      <c r="Q11" s="67"/>
      <c r="R11" s="66" t="e">
        <v>#N/A</v>
      </c>
      <c r="S11" s="66" t="e">
        <v>#N/A</v>
      </c>
      <c r="T11" s="67" t="e">
        <v>#N/A</v>
      </c>
      <c r="U11" s="67" t="e">
        <v>#N/A</v>
      </c>
      <c r="V11" s="92" t="e">
        <f t="shared" si="0"/>
        <v>#N/A</v>
      </c>
    </row>
    <row r="12" spans="1:24" ht="26.25" x14ac:dyDescent="0.25">
      <c r="A12" s="38" t="s">
        <v>75</v>
      </c>
      <c r="B12" s="38" t="s">
        <v>31</v>
      </c>
      <c r="C12" s="66">
        <v>76245190224</v>
      </c>
      <c r="D12" s="66">
        <v>0</v>
      </c>
      <c r="E12" s="67">
        <v>76245190224</v>
      </c>
      <c r="F12" s="67">
        <v>1996142894</v>
      </c>
      <c r="G12" s="67">
        <v>6525064407</v>
      </c>
      <c r="H12" s="67">
        <v>10161262222</v>
      </c>
      <c r="I12" s="67">
        <v>5151400264</v>
      </c>
      <c r="J12" s="67">
        <v>11245263170</v>
      </c>
      <c r="K12" s="86">
        <v>8814050060</v>
      </c>
      <c r="L12" s="70">
        <v>13551185216</v>
      </c>
      <c r="M12" s="71">
        <v>11225109171</v>
      </c>
      <c r="N12" s="70">
        <v>16185830845</v>
      </c>
      <c r="O12" s="67">
        <v>13280489449.41</v>
      </c>
      <c r="P12" s="66"/>
      <c r="Q12" s="67"/>
      <c r="R12" s="66">
        <v>98135797698.410004</v>
      </c>
      <c r="S12" s="66">
        <v>95372556507.960007</v>
      </c>
      <c r="T12" s="66">
        <v>-19127366283.959999</v>
      </c>
      <c r="U12" s="66">
        <v>2763241190.4499998</v>
      </c>
      <c r="V12" s="92">
        <f t="shared" si="0"/>
        <v>1.2871080445874397</v>
      </c>
    </row>
    <row r="13" spans="1:24" ht="26.25" x14ac:dyDescent="0.25">
      <c r="A13" s="38" t="s">
        <v>76</v>
      </c>
      <c r="B13" s="38" t="s">
        <v>33</v>
      </c>
      <c r="C13" s="66">
        <v>12023076450</v>
      </c>
      <c r="D13" s="66">
        <v>0</v>
      </c>
      <c r="E13" s="67">
        <v>12023076450</v>
      </c>
      <c r="F13" s="67">
        <v>455809273</v>
      </c>
      <c r="G13" s="67">
        <v>1134639658</v>
      </c>
      <c r="H13" s="67">
        <v>1291335580</v>
      </c>
      <c r="I13" s="67">
        <v>754035746</v>
      </c>
      <c r="J13" s="67">
        <v>2815476299</v>
      </c>
      <c r="K13" s="86">
        <v>1850423060</v>
      </c>
      <c r="L13" s="70">
        <v>2026427569</v>
      </c>
      <c r="M13" s="71">
        <v>1536606262</v>
      </c>
      <c r="N13" s="70">
        <v>3389791502</v>
      </c>
      <c r="O13" s="67">
        <v>1802645892</v>
      </c>
      <c r="P13" s="66"/>
      <c r="Q13" s="67"/>
      <c r="R13" s="66">
        <v>17057190841</v>
      </c>
      <c r="S13" s="66">
        <v>16408634615.9</v>
      </c>
      <c r="T13" s="66">
        <v>-4385558165.8999996</v>
      </c>
      <c r="U13" s="66">
        <v>648556225.10000002</v>
      </c>
      <c r="V13" s="92">
        <f t="shared" si="0"/>
        <v>1.4187043484199089</v>
      </c>
    </row>
    <row r="14" spans="1:24" ht="26.25" x14ac:dyDescent="0.25">
      <c r="A14" s="38" t="s">
        <v>77</v>
      </c>
      <c r="B14" s="38" t="s">
        <v>35</v>
      </c>
      <c r="C14" s="66">
        <v>14025401872</v>
      </c>
      <c r="D14" s="66">
        <v>0</v>
      </c>
      <c r="E14" s="67">
        <v>14025401872</v>
      </c>
      <c r="F14" s="67">
        <v>436172340</v>
      </c>
      <c r="G14" s="67">
        <v>742819726</v>
      </c>
      <c r="H14" s="67">
        <v>1015938894</v>
      </c>
      <c r="I14" s="67">
        <v>553225036</v>
      </c>
      <c r="J14" s="67">
        <v>822601413</v>
      </c>
      <c r="K14" s="86">
        <v>626150078</v>
      </c>
      <c r="L14" s="70">
        <v>901610559</v>
      </c>
      <c r="M14" s="71">
        <v>705251319</v>
      </c>
      <c r="N14" s="70">
        <v>806406667</v>
      </c>
      <c r="O14" s="67">
        <v>768088752</v>
      </c>
      <c r="P14" s="66"/>
      <c r="Q14" s="67"/>
      <c r="R14" s="66">
        <v>7378264784</v>
      </c>
      <c r="S14" s="66">
        <v>7347281988</v>
      </c>
      <c r="T14" s="66">
        <v>6678119884</v>
      </c>
      <c r="U14" s="66">
        <v>30982796</v>
      </c>
      <c r="V14" s="92">
        <f t="shared" si="0"/>
        <v>0.52606441165367268</v>
      </c>
    </row>
    <row r="15" spans="1:24" ht="26.25" x14ac:dyDescent="0.25">
      <c r="A15" s="38" t="s">
        <v>78</v>
      </c>
      <c r="B15" s="38" t="s">
        <v>37</v>
      </c>
      <c r="C15" s="66">
        <v>96942383016</v>
      </c>
      <c r="D15" s="66">
        <v>0</v>
      </c>
      <c r="E15" s="67">
        <v>96942383016</v>
      </c>
      <c r="F15" s="67">
        <v>2767968070</v>
      </c>
      <c r="G15" s="67">
        <v>3134659686</v>
      </c>
      <c r="H15" s="67">
        <v>3971736596</v>
      </c>
      <c r="I15" s="67">
        <v>2502606987</v>
      </c>
      <c r="J15" s="67">
        <v>3405119085</v>
      </c>
      <c r="K15" s="86">
        <v>2642918665</v>
      </c>
      <c r="L15" s="70">
        <v>3638699784</v>
      </c>
      <c r="M15" s="71">
        <v>4182579629</v>
      </c>
      <c r="N15" s="70">
        <v>4493701341</v>
      </c>
      <c r="O15" s="67">
        <v>4806357392</v>
      </c>
      <c r="P15" s="66"/>
      <c r="Q15" s="67"/>
      <c r="R15" s="66">
        <v>35546347235</v>
      </c>
      <c r="S15" s="66">
        <v>35435554722</v>
      </c>
      <c r="T15" s="66">
        <v>61506828294</v>
      </c>
      <c r="U15" s="66">
        <v>110792513</v>
      </c>
      <c r="V15" s="92">
        <f t="shared" si="0"/>
        <v>0.36667498909257473</v>
      </c>
    </row>
    <row r="16" spans="1:24" s="29" customFormat="1" ht="35.25" customHeight="1" x14ac:dyDescent="0.25">
      <c r="A16" s="60" t="s">
        <v>79</v>
      </c>
      <c r="B16" s="61" t="s">
        <v>38</v>
      </c>
      <c r="C16" s="68">
        <v>8096000000</v>
      </c>
      <c r="D16" s="68">
        <v>0</v>
      </c>
      <c r="E16" s="69">
        <v>8096000000</v>
      </c>
      <c r="F16" s="69">
        <v>534661088.83999997</v>
      </c>
      <c r="G16" s="69">
        <v>579054033.10000002</v>
      </c>
      <c r="H16" s="69">
        <v>167380277.56</v>
      </c>
      <c r="I16" s="69">
        <v>955195420.35000002</v>
      </c>
      <c r="J16" s="69">
        <v>609344702</v>
      </c>
      <c r="K16" s="87">
        <v>480344943</v>
      </c>
      <c r="L16" s="69">
        <v>1398873889.99</v>
      </c>
      <c r="M16" s="68">
        <v>1530686482.3</v>
      </c>
      <c r="N16" s="69">
        <v>715542320</v>
      </c>
      <c r="O16" s="69">
        <v>1322651407.1199999</v>
      </c>
      <c r="P16" s="68"/>
      <c r="Q16" s="69"/>
      <c r="R16" s="68">
        <v>8293734564.2600002</v>
      </c>
      <c r="S16" s="68">
        <v>8166436927.2600002</v>
      </c>
      <c r="T16" s="68">
        <v>-70436927.260000005</v>
      </c>
      <c r="U16" s="68">
        <v>127297637</v>
      </c>
      <c r="V16" s="93">
        <f t="shared" si="0"/>
        <v>1.0244237357040513</v>
      </c>
    </row>
    <row r="17" spans="1:23" hidden="1" x14ac:dyDescent="0.25">
      <c r="A17" s="42" t="s">
        <v>80</v>
      </c>
      <c r="B17" s="38" t="s">
        <v>39</v>
      </c>
      <c r="C17" s="66">
        <v>8016000000</v>
      </c>
      <c r="D17" s="66">
        <v>0</v>
      </c>
      <c r="E17" s="67">
        <v>8016000000</v>
      </c>
      <c r="F17" s="67">
        <v>456773221.83999997</v>
      </c>
      <c r="G17" s="67">
        <v>474052192.86000001</v>
      </c>
      <c r="H17" s="67">
        <v>121316061.34999999</v>
      </c>
      <c r="I17" s="67">
        <v>732035765.92999995</v>
      </c>
      <c r="J17" s="67">
        <v>497105275</v>
      </c>
      <c r="K17" s="86">
        <v>395996169</v>
      </c>
      <c r="L17" s="67">
        <v>1146059646.45</v>
      </c>
      <c r="M17" s="66">
        <v>937464167.84000003</v>
      </c>
      <c r="N17" s="67">
        <v>547814660.65999997</v>
      </c>
      <c r="O17" s="67">
        <v>1034530448.24</v>
      </c>
      <c r="P17" s="66"/>
      <c r="Q17" s="67"/>
      <c r="R17" s="66">
        <v>6343147609.1700001</v>
      </c>
      <c r="S17" s="66">
        <v>6228173153.1700001</v>
      </c>
      <c r="T17" s="66">
        <v>1787826846.8299999</v>
      </c>
      <c r="U17" s="66">
        <v>114974456</v>
      </c>
      <c r="V17" s="92">
        <f t="shared" si="0"/>
        <v>0.79131082948727549</v>
      </c>
    </row>
    <row r="18" spans="1:23" hidden="1" x14ac:dyDescent="0.25">
      <c r="A18" s="42" t="s">
        <v>81</v>
      </c>
      <c r="B18" s="38" t="s">
        <v>41</v>
      </c>
      <c r="C18" s="66">
        <v>0</v>
      </c>
      <c r="D18" s="66">
        <v>0</v>
      </c>
      <c r="E18" s="67">
        <v>0</v>
      </c>
      <c r="F18" s="67">
        <v>456773221.83999997</v>
      </c>
      <c r="G18" s="67">
        <v>474052192.86000001</v>
      </c>
      <c r="H18" s="67">
        <v>121316061.34999999</v>
      </c>
      <c r="I18" s="67">
        <v>732035765.92999995</v>
      </c>
      <c r="J18" s="67">
        <v>497105275</v>
      </c>
      <c r="K18" s="86">
        <v>395996169</v>
      </c>
      <c r="L18" s="67">
        <v>1146059646.45</v>
      </c>
      <c r="M18" s="66">
        <v>937464167.84000003</v>
      </c>
      <c r="N18" s="67">
        <v>547814660.65999997</v>
      </c>
      <c r="O18" s="67">
        <v>1034530448.24</v>
      </c>
      <c r="P18" s="66"/>
      <c r="Q18" s="67"/>
      <c r="R18" s="66">
        <v>6343147609.1700001</v>
      </c>
      <c r="S18" s="66">
        <v>6228173153.1700001</v>
      </c>
      <c r="T18" s="66">
        <v>-6228173153.1700001</v>
      </c>
      <c r="U18" s="66">
        <v>114974456</v>
      </c>
      <c r="V18" s="92" t="e">
        <f t="shared" si="0"/>
        <v>#DIV/0!</v>
      </c>
    </row>
    <row r="19" spans="1:23" hidden="1" x14ac:dyDescent="0.25">
      <c r="A19" s="42" t="s">
        <v>82</v>
      </c>
      <c r="B19" s="38" t="s">
        <v>42</v>
      </c>
      <c r="C19" s="66">
        <v>80000000</v>
      </c>
      <c r="D19" s="66">
        <v>0</v>
      </c>
      <c r="E19" s="72">
        <v>80000000</v>
      </c>
      <c r="F19" s="67">
        <v>77887867</v>
      </c>
      <c r="G19" s="67">
        <v>105001840.23999999</v>
      </c>
      <c r="H19" s="67">
        <v>46064216.210000001</v>
      </c>
      <c r="I19" s="67">
        <v>223159654.41999999</v>
      </c>
      <c r="J19" s="67">
        <v>112239427</v>
      </c>
      <c r="K19" s="86">
        <v>84348774</v>
      </c>
      <c r="L19" s="67">
        <v>252814243.53999999</v>
      </c>
      <c r="M19" s="66">
        <v>593222314.46000004</v>
      </c>
      <c r="N19" s="67">
        <v>167727659.34</v>
      </c>
      <c r="O19" s="67">
        <v>288120958.88</v>
      </c>
      <c r="P19" s="66"/>
      <c r="Q19" s="67"/>
      <c r="R19" s="66">
        <v>1950586955.0899999</v>
      </c>
      <c r="S19" s="66">
        <v>1938263774.0899999</v>
      </c>
      <c r="T19" s="66">
        <v>-1858263774.0899999</v>
      </c>
      <c r="U19" s="66">
        <v>12323181</v>
      </c>
      <c r="V19" s="92">
        <f t="shared" si="0"/>
        <v>24.382336938624999</v>
      </c>
    </row>
    <row r="20" spans="1:23" s="29" customFormat="1" ht="32.25" customHeight="1" x14ac:dyDescent="0.25">
      <c r="A20" s="60" t="s">
        <v>83</v>
      </c>
      <c r="B20" s="58" t="s">
        <v>44</v>
      </c>
      <c r="C20" s="68">
        <v>0</v>
      </c>
      <c r="D20" s="68">
        <v>0</v>
      </c>
      <c r="E20" s="69">
        <v>0</v>
      </c>
      <c r="F20" s="69">
        <v>0</v>
      </c>
      <c r="G20" s="69">
        <v>10924.37</v>
      </c>
      <c r="H20" s="69">
        <v>34117.629999999997</v>
      </c>
      <c r="I20" s="69">
        <v>27898.3</v>
      </c>
      <c r="J20" s="69">
        <v>56974.3</v>
      </c>
      <c r="K20" s="87">
        <v>19663.87</v>
      </c>
      <c r="L20" s="69">
        <v>57310.93</v>
      </c>
      <c r="M20" s="68">
        <v>27226.9</v>
      </c>
      <c r="N20" s="69">
        <v>13109.25</v>
      </c>
      <c r="O20" s="69">
        <v>55294.12</v>
      </c>
      <c r="P20" s="68"/>
      <c r="Q20" s="69"/>
      <c r="R20" s="68">
        <v>302519.67</v>
      </c>
      <c r="S20" s="68">
        <v>302519.67</v>
      </c>
      <c r="T20" s="68">
        <v>-302519.67</v>
      </c>
      <c r="U20" s="68">
        <v>0</v>
      </c>
      <c r="V20" s="93">
        <v>0</v>
      </c>
    </row>
    <row r="21" spans="1:23" ht="30" customHeight="1" x14ac:dyDescent="0.25">
      <c r="A21" s="42" t="s">
        <v>84</v>
      </c>
      <c r="B21" s="38" t="s">
        <v>45</v>
      </c>
      <c r="C21" s="66">
        <v>0</v>
      </c>
      <c r="D21" s="66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56974.3</v>
      </c>
      <c r="K21" s="86">
        <v>19663.87</v>
      </c>
      <c r="L21" s="67">
        <v>57310.93</v>
      </c>
      <c r="M21" s="66">
        <v>27226.9</v>
      </c>
      <c r="N21" s="67">
        <v>13109.25</v>
      </c>
      <c r="O21" s="67">
        <v>55294.12</v>
      </c>
      <c r="P21" s="66"/>
      <c r="Q21" s="67"/>
      <c r="R21" s="66">
        <v>302519.67</v>
      </c>
      <c r="S21" s="66">
        <v>302519.67</v>
      </c>
      <c r="T21" s="66">
        <v>-302519.67</v>
      </c>
      <c r="U21" s="66">
        <v>0</v>
      </c>
      <c r="V21" s="92">
        <v>0</v>
      </c>
    </row>
    <row r="22" spans="1:23" ht="21" hidden="1" customHeight="1" x14ac:dyDescent="0.25">
      <c r="A22" s="42" t="s">
        <v>112</v>
      </c>
      <c r="B22" s="38" t="s">
        <v>47</v>
      </c>
      <c r="C22" s="66">
        <v>0</v>
      </c>
      <c r="D22" s="66">
        <v>0</v>
      </c>
      <c r="E22" s="67">
        <v>0</v>
      </c>
      <c r="F22" s="67">
        <v>0</v>
      </c>
      <c r="G22" s="67">
        <v>6722.69</v>
      </c>
      <c r="H22" s="67">
        <v>17647.060000000001</v>
      </c>
      <c r="I22" s="67">
        <v>8403.36</v>
      </c>
      <c r="J22" s="67">
        <v>0</v>
      </c>
      <c r="K22" s="86">
        <v>0</v>
      </c>
      <c r="L22" s="67">
        <v>21008.400000000001</v>
      </c>
      <c r="M22" s="66">
        <v>8403.36</v>
      </c>
      <c r="N22" s="67">
        <v>8403.36</v>
      </c>
      <c r="O22" s="67">
        <v>21008.400000000001</v>
      </c>
      <c r="P22" s="66"/>
      <c r="Q22" s="67"/>
      <c r="R22" s="66">
        <v>91596.63</v>
      </c>
      <c r="S22" s="66">
        <v>91596.63</v>
      </c>
      <c r="T22" s="66">
        <v>-91596.63</v>
      </c>
      <c r="U22" s="66">
        <v>0</v>
      </c>
      <c r="V22" s="92" t="e">
        <f t="shared" si="0"/>
        <v>#DIV/0!</v>
      </c>
    </row>
    <row r="23" spans="1:23" ht="39" hidden="1" x14ac:dyDescent="0.25">
      <c r="A23" s="42" t="s">
        <v>113</v>
      </c>
      <c r="B23" s="38" t="s">
        <v>51</v>
      </c>
      <c r="C23" s="66">
        <v>0</v>
      </c>
      <c r="D23" s="66">
        <v>0</v>
      </c>
      <c r="E23" s="67">
        <v>0</v>
      </c>
      <c r="F23" s="67">
        <v>0</v>
      </c>
      <c r="G23" s="67">
        <v>6722.69</v>
      </c>
      <c r="H23" s="67">
        <v>17647.060000000001</v>
      </c>
      <c r="I23" s="67">
        <v>8403.36</v>
      </c>
      <c r="J23" s="67">
        <v>0</v>
      </c>
      <c r="K23" s="86">
        <v>0</v>
      </c>
      <c r="L23" s="67">
        <v>21008.400000000001</v>
      </c>
      <c r="M23" s="66">
        <v>8403.36</v>
      </c>
      <c r="N23" s="67">
        <v>8403.36</v>
      </c>
      <c r="O23" s="67">
        <v>21008.400000000001</v>
      </c>
      <c r="P23" s="66"/>
      <c r="Q23" s="67"/>
      <c r="R23" s="66">
        <v>91596.63</v>
      </c>
      <c r="S23" s="66">
        <v>91596.63</v>
      </c>
      <c r="T23" s="66">
        <v>-91596.63</v>
      </c>
      <c r="U23" s="66">
        <v>0</v>
      </c>
      <c r="V23" s="92" t="e">
        <f t="shared" si="0"/>
        <v>#DIV/0!</v>
      </c>
    </row>
    <row r="24" spans="1:23" ht="39" hidden="1" x14ac:dyDescent="0.25">
      <c r="A24" s="42" t="s">
        <v>114</v>
      </c>
      <c r="B24" s="38" t="s">
        <v>53</v>
      </c>
      <c r="C24" s="66">
        <v>0</v>
      </c>
      <c r="D24" s="66">
        <v>0</v>
      </c>
      <c r="E24" s="67">
        <v>0</v>
      </c>
      <c r="F24" s="67">
        <v>0</v>
      </c>
      <c r="G24" s="67">
        <v>4201.68</v>
      </c>
      <c r="H24" s="67">
        <v>16470.57</v>
      </c>
      <c r="I24" s="67">
        <v>19494.939999999999</v>
      </c>
      <c r="J24" s="67">
        <v>56974.3</v>
      </c>
      <c r="K24" s="86">
        <v>19663.87</v>
      </c>
      <c r="L24" s="67">
        <v>36302.53</v>
      </c>
      <c r="M24" s="66">
        <v>18823.54</v>
      </c>
      <c r="N24" s="67">
        <v>4705.8900000000003</v>
      </c>
      <c r="O24" s="67">
        <v>34285.72</v>
      </c>
      <c r="P24" s="66"/>
      <c r="Q24" s="67"/>
      <c r="R24" s="66">
        <v>210923.04</v>
      </c>
      <c r="S24" s="66">
        <v>210923.04</v>
      </c>
      <c r="T24" s="66">
        <v>-210923.04</v>
      </c>
      <c r="U24" s="66">
        <v>0</v>
      </c>
      <c r="V24" s="92" t="e">
        <f t="shared" si="0"/>
        <v>#DIV/0!</v>
      </c>
    </row>
    <row r="25" spans="1:23" ht="77.25" hidden="1" x14ac:dyDescent="0.25">
      <c r="A25" s="42" t="s">
        <v>115</v>
      </c>
      <c r="B25" s="38" t="s">
        <v>54</v>
      </c>
      <c r="C25" s="66">
        <v>0</v>
      </c>
      <c r="D25" s="66">
        <v>0</v>
      </c>
      <c r="E25" s="67">
        <v>0</v>
      </c>
      <c r="F25" s="67">
        <v>0</v>
      </c>
      <c r="G25" s="67">
        <v>4201.68</v>
      </c>
      <c r="H25" s="67">
        <v>16470.57</v>
      </c>
      <c r="I25" s="67">
        <v>19494.939999999999</v>
      </c>
      <c r="J25" s="67">
        <v>56974.3</v>
      </c>
      <c r="K25" s="86">
        <v>19663.87</v>
      </c>
      <c r="L25" s="67">
        <v>36302.53</v>
      </c>
      <c r="M25" s="66">
        <v>18823.54</v>
      </c>
      <c r="N25" s="67">
        <v>4705.8900000000003</v>
      </c>
      <c r="O25" s="67">
        <v>34285.72</v>
      </c>
      <c r="P25" s="66"/>
      <c r="Q25" s="67"/>
      <c r="R25" s="66">
        <v>210923.04</v>
      </c>
      <c r="S25" s="66">
        <v>210923.04</v>
      </c>
      <c r="T25" s="66">
        <v>-210923.04</v>
      </c>
      <c r="U25" s="66">
        <v>0</v>
      </c>
      <c r="V25" s="92" t="e">
        <f t="shared" si="0"/>
        <v>#DIV/0!</v>
      </c>
    </row>
    <row r="26" spans="1:23" ht="26.25" hidden="1" x14ac:dyDescent="0.25">
      <c r="A26" s="42" t="s">
        <v>116</v>
      </c>
      <c r="B26" s="38" t="s">
        <v>55</v>
      </c>
      <c r="C26" s="66">
        <v>0</v>
      </c>
      <c r="D26" s="66">
        <v>0</v>
      </c>
      <c r="E26" s="67">
        <v>0</v>
      </c>
      <c r="F26" s="67">
        <v>0</v>
      </c>
      <c r="G26" s="67">
        <v>4201.68</v>
      </c>
      <c r="H26" s="67">
        <v>16470.57</v>
      </c>
      <c r="I26" s="67">
        <v>19494.939999999999</v>
      </c>
      <c r="J26" s="67">
        <v>56974.3</v>
      </c>
      <c r="K26" s="86">
        <v>19663.87</v>
      </c>
      <c r="L26" s="67">
        <v>36302.53</v>
      </c>
      <c r="M26" s="66">
        <v>18823.54</v>
      </c>
      <c r="N26" s="67">
        <v>4705.8900000000003</v>
      </c>
      <c r="O26" s="67">
        <v>34285.72</v>
      </c>
      <c r="P26" s="66"/>
      <c r="Q26" s="67"/>
      <c r="R26" s="66">
        <v>210923.04</v>
      </c>
      <c r="S26" s="66">
        <v>210923.04</v>
      </c>
      <c r="T26" s="66">
        <v>-210923.04</v>
      </c>
      <c r="U26" s="66">
        <v>0</v>
      </c>
      <c r="V26" s="92" t="e">
        <f t="shared" si="0"/>
        <v>#DIV/0!</v>
      </c>
    </row>
    <row r="27" spans="1:23" x14ac:dyDescent="0.25">
      <c r="A27" s="41" t="s">
        <v>117</v>
      </c>
      <c r="B27" s="40" t="s">
        <v>118</v>
      </c>
      <c r="C27" s="73">
        <v>0</v>
      </c>
      <c r="D27" s="73">
        <v>0</v>
      </c>
      <c r="E27" s="74">
        <v>0</v>
      </c>
      <c r="F27" s="74">
        <v>0</v>
      </c>
      <c r="G27" s="74"/>
      <c r="H27" s="74">
        <v>8000000</v>
      </c>
      <c r="I27" s="74">
        <v>0</v>
      </c>
      <c r="J27" s="74">
        <v>0</v>
      </c>
      <c r="K27" s="88">
        <v>0</v>
      </c>
      <c r="L27" s="74">
        <v>0</v>
      </c>
      <c r="M27" s="73">
        <v>551305.44999999995</v>
      </c>
      <c r="N27" s="75">
        <v>0</v>
      </c>
      <c r="O27" s="76">
        <v>0</v>
      </c>
      <c r="P27" s="77"/>
      <c r="Q27" s="76"/>
      <c r="R27" s="78">
        <v>8551305.4499999993</v>
      </c>
      <c r="S27" s="68">
        <v>8551305.4499999993</v>
      </c>
      <c r="T27" s="68">
        <v>-8551305.4499999993</v>
      </c>
      <c r="U27" s="68">
        <v>0</v>
      </c>
      <c r="V27" s="93">
        <v>0</v>
      </c>
    </row>
    <row r="28" spans="1:23" x14ac:dyDescent="0.25">
      <c r="A28" s="42" t="s">
        <v>119</v>
      </c>
      <c r="B28" s="38" t="s">
        <v>120</v>
      </c>
      <c r="C28" s="66">
        <v>0</v>
      </c>
      <c r="D28" s="66">
        <v>0</v>
      </c>
      <c r="E28" s="67">
        <v>0</v>
      </c>
      <c r="F28" s="67">
        <v>0</v>
      </c>
      <c r="G28" s="67"/>
      <c r="H28" s="67">
        <v>8000000</v>
      </c>
      <c r="I28" s="67">
        <v>0</v>
      </c>
      <c r="J28" s="67">
        <v>0</v>
      </c>
      <c r="K28" s="89">
        <v>0</v>
      </c>
      <c r="L28" s="67">
        <v>0</v>
      </c>
      <c r="M28" s="66">
        <v>551305.44999999995</v>
      </c>
      <c r="N28" s="79">
        <v>0</v>
      </c>
      <c r="O28" s="80">
        <v>0</v>
      </c>
      <c r="P28" s="56"/>
      <c r="Q28" s="80"/>
      <c r="R28" s="66">
        <v>8551305.4499999993</v>
      </c>
      <c r="S28" s="66">
        <v>8551305.4499999993</v>
      </c>
      <c r="T28" s="66">
        <v>-8551305.4499999993</v>
      </c>
      <c r="U28" s="66">
        <v>0</v>
      </c>
      <c r="V28" s="92">
        <v>0</v>
      </c>
    </row>
    <row r="29" spans="1:23" s="29" customFormat="1" x14ac:dyDescent="0.25">
      <c r="A29" s="60" t="s">
        <v>85</v>
      </c>
      <c r="B29" s="58" t="s">
        <v>56</v>
      </c>
      <c r="C29" s="68">
        <v>35432000000</v>
      </c>
      <c r="D29" s="68">
        <v>0</v>
      </c>
      <c r="E29" s="69">
        <v>35432000000</v>
      </c>
      <c r="F29" s="68">
        <v>15.89</v>
      </c>
      <c r="G29" s="68">
        <v>898484.55</v>
      </c>
      <c r="H29" s="69">
        <v>36657133.009999998</v>
      </c>
      <c r="I29" s="69">
        <v>109763072.06</v>
      </c>
      <c r="J29" s="81">
        <v>3482989.26</v>
      </c>
      <c r="K29" s="87">
        <v>54.31</v>
      </c>
      <c r="L29" s="68">
        <v>906953.47</v>
      </c>
      <c r="M29" s="68">
        <v>314391</v>
      </c>
      <c r="N29" s="69">
        <v>5404091.8499999996</v>
      </c>
      <c r="O29" s="69">
        <v>820839.72</v>
      </c>
      <c r="P29" s="69"/>
      <c r="Q29" s="69"/>
      <c r="R29" s="78">
        <v>158248025.12</v>
      </c>
      <c r="S29" s="78">
        <v>158248025.12</v>
      </c>
      <c r="T29" s="78">
        <v>35273751974.879997</v>
      </c>
      <c r="U29" s="78">
        <v>0</v>
      </c>
      <c r="V29" s="94">
        <f t="shared" si="0"/>
        <v>4.4662459110408675E-3</v>
      </c>
    </row>
    <row r="30" spans="1:23" x14ac:dyDescent="0.25">
      <c r="A30" s="42" t="s">
        <v>86</v>
      </c>
      <c r="B30" s="38" t="s">
        <v>57</v>
      </c>
      <c r="C30" s="66">
        <v>35432000000</v>
      </c>
      <c r="D30" s="66">
        <v>0</v>
      </c>
      <c r="E30" s="67">
        <v>35432000000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86">
        <v>0</v>
      </c>
      <c r="L30" s="67">
        <v>0</v>
      </c>
      <c r="M30" s="66">
        <v>0</v>
      </c>
      <c r="N30" s="79">
        <v>0</v>
      </c>
      <c r="O30" s="80">
        <v>0</v>
      </c>
      <c r="P30" s="56"/>
      <c r="Q30" s="80"/>
      <c r="R30" s="66">
        <v>0</v>
      </c>
      <c r="S30" s="66">
        <v>0</v>
      </c>
      <c r="T30" s="66">
        <v>35432000000</v>
      </c>
      <c r="U30" s="66">
        <v>0</v>
      </c>
      <c r="V30" s="92">
        <f t="shared" si="0"/>
        <v>0</v>
      </c>
    </row>
    <row r="31" spans="1:23" hidden="1" x14ac:dyDescent="0.25">
      <c r="A31" s="42" t="s">
        <v>121</v>
      </c>
      <c r="B31" s="38" t="s">
        <v>122</v>
      </c>
      <c r="C31" s="66">
        <v>35432000000</v>
      </c>
      <c r="D31" s="66">
        <v>0</v>
      </c>
      <c r="E31" s="67">
        <v>35432000000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86">
        <v>0</v>
      </c>
      <c r="L31" s="67">
        <v>0</v>
      </c>
      <c r="M31" s="66">
        <v>0</v>
      </c>
      <c r="N31" s="79">
        <v>0</v>
      </c>
      <c r="O31" s="80">
        <v>0</v>
      </c>
      <c r="P31" s="56"/>
      <c r="Q31" s="80"/>
      <c r="R31" s="66">
        <v>0</v>
      </c>
      <c r="S31" s="66">
        <v>0</v>
      </c>
      <c r="T31" s="66">
        <v>35432000000</v>
      </c>
      <c r="U31" s="66">
        <v>0</v>
      </c>
      <c r="V31" s="92">
        <f t="shared" si="0"/>
        <v>0</v>
      </c>
    </row>
    <row r="32" spans="1:23" x14ac:dyDescent="0.25">
      <c r="A32" s="42" t="s">
        <v>87</v>
      </c>
      <c r="B32" s="38" t="s">
        <v>58</v>
      </c>
      <c r="C32" s="66">
        <v>0</v>
      </c>
      <c r="D32" s="66">
        <v>0</v>
      </c>
      <c r="E32" s="67">
        <v>0</v>
      </c>
      <c r="F32" s="67">
        <v>15.89</v>
      </c>
      <c r="G32" s="67">
        <v>16.55</v>
      </c>
      <c r="H32" s="67">
        <v>636.01</v>
      </c>
      <c r="I32" s="67">
        <v>24.56</v>
      </c>
      <c r="J32" s="67">
        <v>7.26</v>
      </c>
      <c r="K32" s="86">
        <v>54.31</v>
      </c>
      <c r="L32" s="67">
        <v>282.47000000000003</v>
      </c>
      <c r="M32" s="56">
        <v>0</v>
      </c>
      <c r="N32" s="80">
        <v>819.85</v>
      </c>
      <c r="O32" s="80">
        <v>6.72</v>
      </c>
      <c r="P32" s="56"/>
      <c r="Q32" s="80"/>
      <c r="R32" s="66">
        <v>1863.62</v>
      </c>
      <c r="S32" s="66">
        <v>1863.62</v>
      </c>
      <c r="T32" s="66">
        <v>-1863.62</v>
      </c>
      <c r="U32" s="66">
        <v>0</v>
      </c>
      <c r="V32" s="92">
        <v>0</v>
      </c>
      <c r="W32" s="32"/>
    </row>
    <row r="33" spans="1:22" hidden="1" x14ac:dyDescent="0.25">
      <c r="A33" s="42" t="s">
        <v>88</v>
      </c>
      <c r="B33" s="38" t="s">
        <v>59</v>
      </c>
      <c r="C33" s="66">
        <v>0</v>
      </c>
      <c r="D33" s="66">
        <v>0</v>
      </c>
      <c r="E33" s="67">
        <v>0</v>
      </c>
      <c r="F33" s="67">
        <v>15.89</v>
      </c>
      <c r="G33" s="67">
        <v>16.55</v>
      </c>
      <c r="H33" s="67">
        <v>636.01</v>
      </c>
      <c r="I33" s="67">
        <v>24.56</v>
      </c>
      <c r="J33" s="67">
        <v>7.26</v>
      </c>
      <c r="K33" s="86">
        <v>54.31</v>
      </c>
      <c r="L33" s="67">
        <v>282.47000000000003</v>
      </c>
      <c r="M33" s="56">
        <v>0</v>
      </c>
      <c r="N33" s="80">
        <v>819.85</v>
      </c>
      <c r="O33" s="80">
        <v>6.72</v>
      </c>
      <c r="P33" s="56"/>
      <c r="Q33" s="80"/>
      <c r="R33" s="66">
        <v>1863.62</v>
      </c>
      <c r="S33" s="66">
        <v>1863.62</v>
      </c>
      <c r="T33" s="66">
        <v>-1863.62</v>
      </c>
      <c r="U33" s="66">
        <v>0</v>
      </c>
      <c r="V33" s="92" t="e">
        <f t="shared" si="0"/>
        <v>#DIV/0!</v>
      </c>
    </row>
    <row r="34" spans="1:22" hidden="1" x14ac:dyDescent="0.25">
      <c r="A34" s="42" t="s">
        <v>89</v>
      </c>
      <c r="B34" s="38" t="s">
        <v>60</v>
      </c>
      <c r="C34" s="66">
        <v>0</v>
      </c>
      <c r="D34" s="66">
        <v>0</v>
      </c>
      <c r="E34" s="67">
        <v>0</v>
      </c>
      <c r="F34" s="67">
        <v>15.89</v>
      </c>
      <c r="G34" s="67">
        <v>16.55</v>
      </c>
      <c r="H34" s="67">
        <v>636.01</v>
      </c>
      <c r="I34" s="67">
        <v>24.56</v>
      </c>
      <c r="J34" s="67">
        <v>7.26</v>
      </c>
      <c r="K34" s="86">
        <v>54.31</v>
      </c>
      <c r="L34" s="67">
        <v>282.47000000000003</v>
      </c>
      <c r="M34" s="56">
        <v>0</v>
      </c>
      <c r="N34" s="80">
        <v>819.85</v>
      </c>
      <c r="O34" s="80">
        <v>6.72</v>
      </c>
      <c r="P34" s="56"/>
      <c r="Q34" s="80"/>
      <c r="R34" s="66">
        <v>1863.62</v>
      </c>
      <c r="S34" s="66">
        <v>1863.62</v>
      </c>
      <c r="T34" s="66">
        <v>-1863.62</v>
      </c>
      <c r="U34" s="66">
        <v>0</v>
      </c>
      <c r="V34" s="92" t="e">
        <f t="shared" si="0"/>
        <v>#DIV/0!</v>
      </c>
    </row>
    <row r="35" spans="1:22" ht="26.25" hidden="1" x14ac:dyDescent="0.25">
      <c r="A35" s="42" t="s">
        <v>90</v>
      </c>
      <c r="B35" s="38" t="s">
        <v>61</v>
      </c>
      <c r="C35" s="66">
        <v>0</v>
      </c>
      <c r="D35" s="66">
        <v>0</v>
      </c>
      <c r="E35" s="67">
        <v>0</v>
      </c>
      <c r="F35" s="67">
        <v>15.89</v>
      </c>
      <c r="G35" s="67">
        <v>16.55</v>
      </c>
      <c r="H35" s="67">
        <v>636.01</v>
      </c>
      <c r="I35" s="67">
        <v>24.56</v>
      </c>
      <c r="J35" s="67">
        <v>7.26</v>
      </c>
      <c r="K35" s="86">
        <v>54.31</v>
      </c>
      <c r="L35" s="67">
        <v>282.47000000000003</v>
      </c>
      <c r="M35" s="56">
        <v>0</v>
      </c>
      <c r="N35" s="80">
        <v>819.85</v>
      </c>
      <c r="O35" s="80">
        <v>6.72</v>
      </c>
      <c r="P35" s="56"/>
      <c r="Q35" s="80"/>
      <c r="R35" s="66">
        <v>1863.62</v>
      </c>
      <c r="S35" s="66">
        <v>1863.62</v>
      </c>
      <c r="T35" s="66">
        <v>-1863.62</v>
      </c>
      <c r="U35" s="66">
        <v>0</v>
      </c>
      <c r="V35" s="92" t="e">
        <f t="shared" si="0"/>
        <v>#DIV/0!</v>
      </c>
    </row>
    <row r="36" spans="1:22" ht="26.25" x14ac:dyDescent="0.25">
      <c r="A36" s="42" t="s">
        <v>123</v>
      </c>
      <c r="B36" s="38" t="s">
        <v>63</v>
      </c>
      <c r="C36" s="66">
        <v>0</v>
      </c>
      <c r="D36" s="66">
        <v>0</v>
      </c>
      <c r="E36" s="67">
        <v>0</v>
      </c>
      <c r="F36" s="67">
        <v>0</v>
      </c>
      <c r="G36" s="67">
        <v>898468</v>
      </c>
      <c r="H36" s="67">
        <v>36656497</v>
      </c>
      <c r="I36" s="67">
        <v>109763047.5</v>
      </c>
      <c r="J36" s="67">
        <v>3482982</v>
      </c>
      <c r="K36" s="86">
        <v>0</v>
      </c>
      <c r="L36" s="80">
        <v>906671</v>
      </c>
      <c r="M36" s="56">
        <v>314391</v>
      </c>
      <c r="N36" s="80">
        <v>5403272</v>
      </c>
      <c r="O36" s="80">
        <v>820833</v>
      </c>
      <c r="P36" s="56"/>
      <c r="Q36" s="80"/>
      <c r="R36" s="66">
        <v>158246161.5</v>
      </c>
      <c r="S36" s="66">
        <v>158246161.5</v>
      </c>
      <c r="T36" s="66">
        <v>-158246161.5</v>
      </c>
      <c r="U36" s="66">
        <v>0</v>
      </c>
      <c r="V36" s="92">
        <v>0</v>
      </c>
    </row>
    <row r="37" spans="1:22" hidden="1" x14ac:dyDescent="0.25">
      <c r="A37" s="24" t="s">
        <v>124</v>
      </c>
      <c r="B37" s="23" t="s">
        <v>64</v>
      </c>
      <c r="C37" s="82">
        <v>0</v>
      </c>
      <c r="D37" s="66">
        <v>0</v>
      </c>
      <c r="E37" s="67">
        <v>0</v>
      </c>
      <c r="F37" s="67">
        <v>0</v>
      </c>
      <c r="G37" s="67">
        <v>898468</v>
      </c>
      <c r="H37" s="67">
        <v>34555392</v>
      </c>
      <c r="I37" s="67">
        <v>107959453.5</v>
      </c>
      <c r="J37" s="67"/>
      <c r="K37" s="67"/>
      <c r="L37" s="67"/>
      <c r="M37" s="66"/>
      <c r="N37" s="79"/>
      <c r="O37" s="80"/>
      <c r="P37" s="80"/>
      <c r="Q37" s="80"/>
      <c r="R37" s="66">
        <f>+R38+R39+R40</f>
        <v>146896295.5</v>
      </c>
      <c r="S37" s="66">
        <f>+S38+S39+S40</f>
        <v>146896295.5</v>
      </c>
      <c r="T37" s="66">
        <f>+T38+T39+T40</f>
        <v>-146896295.5</v>
      </c>
      <c r="U37" s="66">
        <f t="shared" ref="U37:U42" si="2">+R37-S37</f>
        <v>0</v>
      </c>
      <c r="V37" s="46" t="e">
        <f t="shared" si="0"/>
        <v>#DIV/0!</v>
      </c>
    </row>
    <row r="38" spans="1:22" hidden="1" x14ac:dyDescent="0.25">
      <c r="A38" s="24" t="s">
        <v>125</v>
      </c>
      <c r="B38" s="23" t="s">
        <v>126</v>
      </c>
      <c r="C38" s="82">
        <v>0</v>
      </c>
      <c r="D38" s="66">
        <v>0</v>
      </c>
      <c r="E38" s="67">
        <v>0</v>
      </c>
      <c r="F38" s="67">
        <v>0</v>
      </c>
      <c r="G38" s="67">
        <v>0</v>
      </c>
      <c r="H38" s="67">
        <v>33449043</v>
      </c>
      <c r="I38" s="67">
        <v>8480942</v>
      </c>
      <c r="J38" s="67"/>
      <c r="K38" s="67"/>
      <c r="L38" s="67"/>
      <c r="M38" s="66"/>
      <c r="N38" s="79"/>
      <c r="O38" s="80"/>
      <c r="P38" s="80"/>
      <c r="Q38" s="80"/>
      <c r="R38" s="66">
        <v>41929985</v>
      </c>
      <c r="S38" s="66">
        <v>41929985</v>
      </c>
      <c r="T38" s="66" t="s">
        <v>127</v>
      </c>
      <c r="U38" s="66">
        <f t="shared" si="2"/>
        <v>0</v>
      </c>
      <c r="V38" s="46" t="e">
        <f t="shared" si="0"/>
        <v>#DIV/0!</v>
      </c>
    </row>
    <row r="39" spans="1:22" ht="30" hidden="1" x14ac:dyDescent="0.25">
      <c r="A39" s="24" t="s">
        <v>128</v>
      </c>
      <c r="B39" s="23" t="s">
        <v>66</v>
      </c>
      <c r="C39" s="82"/>
      <c r="D39" s="66"/>
      <c r="E39" s="67">
        <v>0</v>
      </c>
      <c r="F39" s="67"/>
      <c r="G39" s="67"/>
      <c r="H39" s="67"/>
      <c r="I39" s="67"/>
      <c r="J39" s="67"/>
      <c r="K39" s="67"/>
      <c r="L39" s="67"/>
      <c r="M39" s="66"/>
      <c r="N39" s="79"/>
      <c r="O39" s="80"/>
      <c r="P39" s="80"/>
      <c r="Q39" s="80"/>
      <c r="R39" s="66">
        <v>2004817</v>
      </c>
      <c r="S39" s="66">
        <v>2004817</v>
      </c>
      <c r="T39" s="66" t="s">
        <v>129</v>
      </c>
      <c r="U39" s="66">
        <f t="shared" si="2"/>
        <v>0</v>
      </c>
      <c r="V39" s="46"/>
    </row>
    <row r="40" spans="1:22" ht="30" hidden="1" x14ac:dyDescent="0.25">
      <c r="A40" s="24" t="s">
        <v>130</v>
      </c>
      <c r="B40" s="23" t="s">
        <v>131</v>
      </c>
      <c r="C40" s="82"/>
      <c r="D40" s="66"/>
      <c r="E40" s="67">
        <v>0</v>
      </c>
      <c r="F40" s="67"/>
      <c r="G40" s="67"/>
      <c r="H40" s="67"/>
      <c r="I40" s="67"/>
      <c r="J40" s="67"/>
      <c r="K40" s="67"/>
      <c r="L40" s="67"/>
      <c r="M40" s="66"/>
      <c r="N40" s="79"/>
      <c r="O40" s="80"/>
      <c r="P40" s="80"/>
      <c r="Q40" s="80"/>
      <c r="R40" s="66">
        <v>102961493.5</v>
      </c>
      <c r="S40" s="66">
        <v>102961493.5</v>
      </c>
      <c r="T40" s="66" t="s">
        <v>132</v>
      </c>
      <c r="U40" s="66">
        <f t="shared" si="2"/>
        <v>0</v>
      </c>
      <c r="V40" s="46"/>
    </row>
    <row r="41" spans="1:22" hidden="1" x14ac:dyDescent="0.25">
      <c r="A41" s="24" t="s">
        <v>133</v>
      </c>
      <c r="B41" s="23" t="s">
        <v>67</v>
      </c>
      <c r="C41" s="82">
        <v>0</v>
      </c>
      <c r="D41" s="66">
        <v>0</v>
      </c>
      <c r="E41" s="67">
        <v>0</v>
      </c>
      <c r="F41" s="67">
        <v>0</v>
      </c>
      <c r="G41" s="67">
        <v>0</v>
      </c>
      <c r="H41" s="67">
        <v>2101105</v>
      </c>
      <c r="I41" s="67">
        <v>1803594</v>
      </c>
      <c r="J41" s="67"/>
      <c r="K41" s="67"/>
      <c r="L41" s="67"/>
      <c r="M41" s="66"/>
      <c r="N41" s="79"/>
      <c r="O41" s="80"/>
      <c r="P41" s="80"/>
      <c r="Q41" s="80"/>
      <c r="R41" s="66">
        <f>+R42</f>
        <v>3904699</v>
      </c>
      <c r="S41" s="66">
        <f>+S42</f>
        <v>3904699</v>
      </c>
      <c r="T41" s="66" t="str">
        <f>+T42</f>
        <v>-3.904.699,00</v>
      </c>
      <c r="U41" s="66">
        <f t="shared" si="2"/>
        <v>0</v>
      </c>
      <c r="V41" s="46">
        <v>0</v>
      </c>
    </row>
    <row r="42" spans="1:22" ht="15.75" hidden="1" thickBot="1" x14ac:dyDescent="0.3">
      <c r="A42" s="27" t="s">
        <v>134</v>
      </c>
      <c r="B42" s="28" t="s">
        <v>69</v>
      </c>
      <c r="C42" s="83">
        <v>0</v>
      </c>
      <c r="D42" s="84">
        <v>0</v>
      </c>
      <c r="E42" s="85">
        <v>0</v>
      </c>
      <c r="F42" s="85">
        <v>0</v>
      </c>
      <c r="G42" s="67">
        <v>0</v>
      </c>
      <c r="H42" s="67">
        <v>2101105</v>
      </c>
      <c r="I42" s="85">
        <v>1803594</v>
      </c>
      <c r="J42" s="85"/>
      <c r="K42" s="85"/>
      <c r="L42" s="85"/>
      <c r="M42" s="84"/>
      <c r="N42" s="85"/>
      <c r="O42" s="85"/>
      <c r="P42" s="85"/>
      <c r="Q42" s="85"/>
      <c r="R42" s="66">
        <v>3904699</v>
      </c>
      <c r="S42" s="66">
        <v>3904699</v>
      </c>
      <c r="T42" s="66" t="s">
        <v>135</v>
      </c>
      <c r="U42" s="66">
        <f t="shared" si="2"/>
        <v>0</v>
      </c>
      <c r="V42" s="46">
        <v>0</v>
      </c>
    </row>
    <row r="44" spans="1:22" x14ac:dyDescent="0.25">
      <c r="F44" s="43"/>
    </row>
    <row r="45" spans="1:22" x14ac:dyDescent="0.25">
      <c r="I45" s="2"/>
    </row>
    <row r="47" spans="1:22" x14ac:dyDescent="0.25">
      <c r="M47" s="56"/>
    </row>
    <row r="49" spans="2:2" x14ac:dyDescent="0.25">
      <c r="B49" s="1" t="s">
        <v>136</v>
      </c>
    </row>
  </sheetData>
  <mergeCells count="5">
    <mergeCell ref="B3:B4"/>
    <mergeCell ref="A3:A4"/>
    <mergeCell ref="C3:E3"/>
    <mergeCell ref="A1:V1"/>
    <mergeCell ref="A2:V2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6" max="21" man="1"/>
  </rowBreaks>
  <ignoredErrors>
    <ignoredError sqref="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2025-12-09T15:18:42Z</dcterms:modified>
  <cp:category/>
  <cp:contentStatus/>
</cp:coreProperties>
</file>