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808" documentId="13_ncr:1_{139E9C1E-A3ED-4118-93BF-EB0472525A55}" xr6:coauthVersionLast="47" xr6:coauthVersionMax="47" xr10:uidLastSave="{5BAFD8CF-6E3B-446E-97AF-AA7DE8BDC899}"/>
  <bookViews>
    <workbookView xWindow="-120" yWindow="-120" windowWidth="20730" windowHeight="1104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externalReferences>
    <externalReference r:id="rId4"/>
    <externalReference r:id="rId5"/>
    <externalReference r:id="rId6"/>
  </externalReferences>
  <definedNames>
    <definedName name="_xlnm._FilterDatabase" localSheetId="2" hidden="1">ingresos!$A$4:$X$42</definedName>
    <definedName name="_xlnm.Print_Area" localSheetId="2">ingresos!$A$1:$V$42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" i="1" l="1"/>
  <c r="U5" i="1" l="1" a="1"/>
  <c r="U5" i="1" s="1"/>
  <c r="T5" i="1" a="1"/>
  <c r="T5" i="1" s="1"/>
  <c r="S5" i="1" a="1"/>
  <c r="S5" i="1" s="1"/>
  <c r="R5" i="1" a="1"/>
  <c r="R5" i="1" s="1"/>
  <c r="H5" i="1" a="1"/>
  <c r="H5" i="1" s="1"/>
  <c r="G5" i="1" a="1"/>
  <c r="G5" i="1" s="1"/>
  <c r="E5" i="1" l="1" a="1"/>
  <c r="D5" i="1" a="1"/>
  <c r="D5" i="1" s="1"/>
  <c r="C5" i="1" a="1"/>
  <c r="C5" i="1" s="1"/>
  <c r="V38" i="1"/>
  <c r="U42" i="1"/>
  <c r="U40" i="1"/>
  <c r="U39" i="1"/>
  <c r="U38" i="1"/>
  <c r="T41" i="1"/>
  <c r="T37" i="1"/>
  <c r="S41" i="1"/>
  <c r="S37" i="1"/>
  <c r="R37" i="1"/>
  <c r="V37" i="1"/>
  <c r="R41" i="1"/>
  <c r="U41" i="1"/>
  <c r="U37" i="1"/>
  <c r="A36" i="4"/>
  <c r="A35" i="4"/>
  <c r="A34" i="4"/>
  <c r="A33" i="4"/>
  <c r="A31" i="4"/>
  <c r="A32" i="4"/>
  <c r="A30" i="4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  <c r="E5" i="1" l="1"/>
  <c r="V12" i="1"/>
  <c r="V24" i="1"/>
  <c r="V23" i="1"/>
  <c r="V22" i="1"/>
  <c r="V19" i="1"/>
  <c r="V18" i="1"/>
  <c r="V17" i="1"/>
  <c r="V14" i="1"/>
  <c r="V13" i="1"/>
  <c r="V35" i="1"/>
  <c r="V11" i="1"/>
  <c r="V10" i="1"/>
  <c r="V34" i="1"/>
  <c r="V9" i="1"/>
  <c r="V33" i="1"/>
  <c r="V7" i="1"/>
  <c r="V31" i="1"/>
  <c r="V6" i="1"/>
  <c r="V16" i="1"/>
  <c r="V15" i="1"/>
  <c r="V30" i="1"/>
  <c r="V29" i="1"/>
  <c r="V26" i="1"/>
  <c r="V25" i="1"/>
  <c r="V8" i="1"/>
  <c r="V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<sst xmlns="http://schemas.openxmlformats.org/spreadsheetml/2006/main" count="569" uniqueCount="137">
  <si>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</si>
  <si>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</si>
  <si>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</si>
  <si>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</si>
  <si>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</si>
  <si>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</si>
  <si>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</si>
  <si>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</si>
  <si>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</si>
  <si>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</si>
  <si>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</si>
  <si>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</si>
  <si>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</si>
  <si>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</si>
  <si>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</si>
  <si>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</si>
  <si>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</si>
  <si>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</si>
  <si>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</si>
  <si>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</si>
  <si>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</si>
  <si>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</si>
  <si>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</si>
  <si>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</si>
  <si>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</si>
  <si>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</si>
  <si>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</si>
  <si>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</si>
  <si>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</si>
  <si>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</si>
  <si>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</si>
  <si>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</si>
  <si>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</si>
  <si>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</si>
  <si>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</si>
  <si>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</si>
  <si>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</si>
  <si>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</si>
  <si>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</si>
  <si>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</si>
  <si>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</si>
  <si>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</si>
  <si>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</si>
  <si>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</si>
  <si>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</si>
  <si>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</si>
  <si>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</si>
  <si>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</si>
  <si>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</si>
  <si>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</si>
  <si>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</si>
  <si>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</si>
  <si>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</si>
  <si>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</si>
  <si>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</si>
  <si>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</si>
  <si>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</si>
  <si>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</si>
  <si>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</si>
  <si>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</si>
  <si>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</si>
  <si>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</si>
  <si>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</si>
  <si>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</si>
  <si>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</si>
  <si>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</si>
  <si>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</si>
  <si>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</si>
  <si>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</si>
  <si>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</si>
  <si>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</si>
  <si>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</si>
  <si>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</si>
  <si>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</si>
  <si>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</si>
  <si>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</si>
  <si>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</si>
  <si>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</si>
  <si>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</si>
  <si>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</si>
  <si>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</si>
  <si>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</si>
  <si>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</si>
  <si>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</si>
  <si>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</si>
  <si>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</si>
  <si>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</si>
  <si>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</si>
  <si>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</si>
  <si>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</si>
  <si>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</si>
  <si>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2026</t>
  </si>
  <si>
    <t>INSTITUTO NACIONAL DE VIGILANCIA DE MEDICAMENTOS Y ALIMENTOS - INVIMA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</si>
  <si>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</si>
  <si>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</si>
  <si>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</si>
  <si>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</si>
  <si>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</si>
  <si>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</si>
  <si>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</si>
  <si>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</si>
  <si>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</si>
  <si>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</si>
  <si>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</si>
  <si>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</si>
  <si>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</si>
  <si>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</si>
  <si>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</si>
  <si>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</si>
  <si>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</si>
  <si>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</si>
  <si>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</si>
  <si>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</si>
  <si>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</si>
  <si>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</si>
  <si>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</si>
  <si>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</si>
  <si>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</si>
  <si>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</si>
  <si>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</si>
  <si>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</si>
  <si>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</si>
  <si>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</si>
  <si>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</si>
  <si>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</si>
  <si>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</si>
  <si>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</si>
  <si>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-41.929.985,00</t>
  </si>
  <si>
    <t>3-1-01-2-13-1-02</t>
  </si>
  <si>
    <t>-2.004.817,00</t>
  </si>
  <si>
    <t>3-1-01-2-13-1-05</t>
  </si>
  <si>
    <t>REINTEGROS GASTOS DE INVERSION</t>
  </si>
  <si>
    <t>-102.961.493,50</t>
  </si>
  <si>
    <t>3-1-01-2-13-2</t>
  </si>
  <si>
    <t>3-1-01-2-13-2-03</t>
  </si>
  <si>
    <t>-3.904.699,00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</si>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</sst>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9" fillId="8" borderId="5" xfId="1" applyNumberFormat="1" applyFont="1" applyFill="1" applyBorder="1" applyAlignment="1">
      <alignment horizontal="center"/>
    </xf>
    <xf numFmtId="166" fontId="8" fillId="0" borderId="5" xfId="1" applyNumberFormat="1" applyFont="1" applyFill="1" applyBorder="1" applyAlignment="1">
      <alignment horizontal="center"/>
    </xf>
    <xf numFmtId="166" fontId="8" fillId="5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center"/>
    </xf>
    <xf numFmtId="166" fontId="8" fillId="5" borderId="7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9" fillId="8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2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9" fontId="8" fillId="2" borderId="5" xfId="2" applyFont="1" applyFill="1" applyBorder="1" applyAlignment="1">
      <alignment horizontal="center"/>
    </xf>
    <xf numFmtId="9" fontId="9" fillId="8" borderId="5" xfId="2" applyFont="1" applyFill="1" applyBorder="1" applyAlignment="1">
      <alignment horizontal="center"/>
    </xf>
    <xf numFmtId="9" fontId="9" fillId="5" borderId="5" xfId="2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10" fontId="2" fillId="2" borderId="0" xfId="2" applyNumberFormat="1" applyFont="1" applyFill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eetMetadata" Target="metadata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6/INFORMES%20SEGUIMIENTO%202026/ENERO/INGRESOS%20ENERO%202026.xlsx" TargetMode="External"/><Relationship Id="rId1" Type="http://schemas.openxmlformats.org/officeDocument/2006/relationships/externalLinkPath" Target="ENERO/INGRESOS%20ENER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6/INFORMES%20SEGUIMIENTO%202026/FEBRERO/febrero%20ingresos%202026.xlsx" TargetMode="External"/><Relationship Id="rId1" Type="http://schemas.openxmlformats.org/officeDocument/2006/relationships/externalLinkPath" Target="FEBRERO/febrero%20ingresos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ON%202026/INFORMES%20SEGUIMIENTO%202026/MARZO/INGRESOS%20MARZO%202026.xlsx" TargetMode="External"/><Relationship Id="rId1" Type="http://schemas.openxmlformats.org/officeDocument/2006/relationships/externalLinkPath" Target="MARZO/INGRESOS%20MARZ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zdDf-cNqYEyPge8fSQbgcwkcTrAZTdRHp8WfKUngc9z1t78IUrKET4eokJSbqRRQ" itemId="015VCXYGZHZBWHE7OACBDZ4VKHCGHBFHFI"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277639096000</v>
          </cell>
          <cell r="Z18">
            <v>0</v>
          </cell>
          <cell r="AA18">
            <v>277639096000</v>
          </cell>
          <cell r="AB18">
            <v>8755063591.8199997</v>
          </cell>
          <cell r="AC18">
            <v>8755063591.8199997</v>
          </cell>
          <cell r="AD18">
            <v>0</v>
          </cell>
          <cell r="AE18">
            <v>8755063591.8199997</v>
          </cell>
          <cell r="AF18">
            <v>268884032408.17999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277639096000</v>
          </cell>
          <cell r="Z19">
            <v>0</v>
          </cell>
          <cell r="AA19">
            <v>277639096000</v>
          </cell>
          <cell r="AB19">
            <v>8755063591.8199997</v>
          </cell>
          <cell r="AC19">
            <v>8755063591.8199997</v>
          </cell>
          <cell r="AD19">
            <v>0</v>
          </cell>
          <cell r="AE19">
            <v>8755063591.8199997</v>
          </cell>
          <cell r="AF19">
            <v>268884032408.17999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277639096000</v>
          </cell>
          <cell r="Z20">
            <v>0</v>
          </cell>
          <cell r="AA20">
            <v>277639096000</v>
          </cell>
          <cell r="AB20">
            <v>8755063591.8199997</v>
          </cell>
          <cell r="AC20">
            <v>8755063591.8199997</v>
          </cell>
          <cell r="AD20">
            <v>0</v>
          </cell>
          <cell r="AE20">
            <v>8755063591.8199997</v>
          </cell>
          <cell r="AF20">
            <v>268884032408.17999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194139096000</v>
          </cell>
          <cell r="Z21">
            <v>0</v>
          </cell>
          <cell r="AA21">
            <v>194139096000</v>
          </cell>
          <cell r="AB21">
            <v>8739412169.9099998</v>
          </cell>
          <cell r="AC21">
            <v>8739412169.9099998</v>
          </cell>
          <cell r="AD21">
            <v>0</v>
          </cell>
          <cell r="AE21">
            <v>8739412169.9099998</v>
          </cell>
          <cell r="AF21">
            <v>185399683830.09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194139096000</v>
          </cell>
          <cell r="Z22">
            <v>0</v>
          </cell>
          <cell r="AA22">
            <v>194139096000</v>
          </cell>
          <cell r="AB22">
            <v>8739412169.9099998</v>
          </cell>
          <cell r="AC22">
            <v>8739412169.9099998</v>
          </cell>
          <cell r="AD22">
            <v>0</v>
          </cell>
          <cell r="AE22">
            <v>8739412169.9099998</v>
          </cell>
          <cell r="AF22">
            <v>185399683830.09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186423522000</v>
          </cell>
          <cell r="Z23">
            <v>0</v>
          </cell>
          <cell r="AA23">
            <v>186423522000</v>
          </cell>
          <cell r="AB23">
            <v>8153205223</v>
          </cell>
          <cell r="AC23">
            <v>8153205223</v>
          </cell>
          <cell r="AD23">
            <v>0</v>
          </cell>
          <cell r="AE23">
            <v>8153205223</v>
          </cell>
          <cell r="AF23">
            <v>178270316777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94785250000</v>
          </cell>
          <cell r="Z24">
            <v>0</v>
          </cell>
          <cell r="AA24">
            <v>94785250000</v>
          </cell>
          <cell r="AB24">
            <v>3037728890</v>
          </cell>
          <cell r="AC24">
            <v>3037728890</v>
          </cell>
          <cell r="AD24">
            <v>0</v>
          </cell>
          <cell r="AE24">
            <v>3037728890</v>
          </cell>
          <cell r="AF24">
            <v>91747521110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9755260000</v>
          </cell>
          <cell r="Z25">
            <v>0</v>
          </cell>
          <cell r="AA25">
            <v>9755260000</v>
          </cell>
          <cell r="AB25">
            <v>651183974</v>
          </cell>
          <cell r="AC25">
            <v>651183974</v>
          </cell>
          <cell r="AD25">
            <v>0</v>
          </cell>
          <cell r="AE25">
            <v>651183974</v>
          </cell>
          <cell r="AF25">
            <v>9104076026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11379903000</v>
          </cell>
          <cell r="Z26">
            <v>0</v>
          </cell>
          <cell r="AA26">
            <v>11379903000</v>
          </cell>
          <cell r="AB26">
            <v>442823666</v>
          </cell>
          <cell r="AC26">
            <v>442823666</v>
          </cell>
          <cell r="AD26">
            <v>0</v>
          </cell>
          <cell r="AE26">
            <v>442823666</v>
          </cell>
          <cell r="AF26">
            <v>10937079334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70503109000</v>
          </cell>
          <cell r="Z27">
            <v>0</v>
          </cell>
          <cell r="AA27">
            <v>70503109000</v>
          </cell>
          <cell r="AB27">
            <v>4021468693</v>
          </cell>
          <cell r="AC27">
            <v>4021468693</v>
          </cell>
          <cell r="AD27">
            <v>0</v>
          </cell>
          <cell r="AE27">
            <v>4021468693</v>
          </cell>
          <cell r="AF27">
            <v>66481640307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7715574000</v>
          </cell>
          <cell r="Z28">
            <v>0</v>
          </cell>
          <cell r="AA28">
            <v>7715574000</v>
          </cell>
          <cell r="AB28">
            <v>586194678</v>
          </cell>
          <cell r="AC28">
            <v>586194678</v>
          </cell>
          <cell r="AD28">
            <v>0</v>
          </cell>
          <cell r="AE28">
            <v>586194678</v>
          </cell>
          <cell r="AF28">
            <v>7129379322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7638418260</v>
          </cell>
          <cell r="Z29">
            <v>0</v>
          </cell>
          <cell r="AA29">
            <v>7638418260</v>
          </cell>
          <cell r="AB29">
            <v>473691928.32999998</v>
          </cell>
          <cell r="AC29">
            <v>473691928.32999998</v>
          </cell>
          <cell r="AD29">
            <v>0</v>
          </cell>
          <cell r="AE29">
            <v>473691928.32999998</v>
          </cell>
          <cell r="AF29">
            <v>7164726331.6700001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473691928.32999998</v>
          </cell>
          <cell r="AC30">
            <v>473691928.32999998</v>
          </cell>
          <cell r="AD30">
            <v>0</v>
          </cell>
          <cell r="AE30">
            <v>473691928.32999998</v>
          </cell>
          <cell r="AF30">
            <v>-473691928.32999998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77155740</v>
          </cell>
          <cell r="Z31">
            <v>0</v>
          </cell>
          <cell r="AA31">
            <v>77155740</v>
          </cell>
          <cell r="AB31">
            <v>112502749.67</v>
          </cell>
          <cell r="AC31">
            <v>112502749.67</v>
          </cell>
          <cell r="AD31">
            <v>0</v>
          </cell>
          <cell r="AE31">
            <v>112502749.67</v>
          </cell>
          <cell r="AF31">
            <v>-35347009.670000002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112502749.67</v>
          </cell>
          <cell r="AC32">
            <v>112502749.67</v>
          </cell>
          <cell r="AD32">
            <v>0</v>
          </cell>
          <cell r="AE32">
            <v>112502749.67</v>
          </cell>
          <cell r="AF32">
            <v>-112502749.67</v>
          </cell>
        </row>
        <row r="33">
          <cell r="A33" t="str">
            <v>3-1-01-1-02-5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5</v>
          </cell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VENTA DE BIENES Y SERVICIOS</v>
          </cell>
          <cell r="Y33">
            <v>0</v>
          </cell>
          <cell r="Z33">
            <v>0</v>
          </cell>
          <cell r="AA33">
            <v>0</v>
          </cell>
          <cell r="AB33">
            <v>12268.91</v>
          </cell>
          <cell r="AC33">
            <v>12268.91</v>
          </cell>
          <cell r="AD33">
            <v>0</v>
          </cell>
          <cell r="AE33">
            <v>12268.91</v>
          </cell>
          <cell r="AF33">
            <v>-12268.91</v>
          </cell>
        </row>
        <row r="34">
          <cell r="A34" t="str">
            <v>3-1-01-1-02-5-02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 t="str">
            <v>02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VENTAS INCIDENTALES DE ESTABLECIMIENTO NO DE MERCADO</v>
          </cell>
          <cell r="Y34">
            <v>0</v>
          </cell>
          <cell r="Z34">
            <v>0</v>
          </cell>
          <cell r="AA34">
            <v>0</v>
          </cell>
          <cell r="AB34">
            <v>12268.91</v>
          </cell>
          <cell r="AC34">
            <v>12268.91</v>
          </cell>
          <cell r="AD34">
            <v>0</v>
          </cell>
          <cell r="AE34">
            <v>12268.91</v>
          </cell>
          <cell r="AF34">
            <v>-12268.91</v>
          </cell>
        </row>
        <row r="35">
          <cell r="A35" t="str">
            <v>3-1-01-1-02-5-02-04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 t="str">
            <v>04</v>
          </cell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PRODUCTOS METÁLICOS, MAQUINARIA Y EQUIPO</v>
          </cell>
          <cell r="Y35">
            <v>0</v>
          </cell>
          <cell r="Z35">
            <v>0</v>
          </cell>
          <cell r="AA35">
            <v>0</v>
          </cell>
          <cell r="AB35">
            <v>4201.68</v>
          </cell>
          <cell r="AC35">
            <v>4201.68</v>
          </cell>
          <cell r="AD35">
            <v>0</v>
          </cell>
          <cell r="AE35">
            <v>4201.68</v>
          </cell>
          <cell r="AF35">
            <v>-4201.68</v>
          </cell>
        </row>
        <row r="36">
          <cell r="A36" t="str">
            <v>3-1-01-1-02-5-02-04-7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 t="str">
            <v>7</v>
          </cell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EQUIPO Y APARATOS DE RADIO, TELEVISIÓN Y COMUNICACIONES</v>
          </cell>
          <cell r="Y36">
            <v>0</v>
          </cell>
          <cell r="Z36">
            <v>0</v>
          </cell>
          <cell r="AA36">
            <v>0</v>
          </cell>
          <cell r="AB36">
            <v>4201.68</v>
          </cell>
          <cell r="AC36">
            <v>4201.68</v>
          </cell>
          <cell r="AD36">
            <v>0</v>
          </cell>
          <cell r="AE36">
            <v>4201.68</v>
          </cell>
          <cell r="AF36">
            <v>-4201.68</v>
          </cell>
        </row>
        <row r="37">
          <cell r="A37" t="str">
            <v>3-1-01-1-02-5-02-04-7-9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 t="str">
            <v>9</v>
          </cell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TARJETAS CON BANDAS MAGNÉTICAS O PLAQUETAS (CHIP)</v>
          </cell>
          <cell r="Y37">
            <v>0</v>
          </cell>
          <cell r="Z37">
            <v>0</v>
          </cell>
          <cell r="AA37">
            <v>0</v>
          </cell>
          <cell r="AB37">
            <v>4201.68</v>
          </cell>
          <cell r="AC37">
            <v>4201.68</v>
          </cell>
          <cell r="AD37">
            <v>0</v>
          </cell>
          <cell r="AE37">
            <v>4201.68</v>
          </cell>
          <cell r="AF37">
            <v>-4201.68</v>
          </cell>
        </row>
        <row r="38">
          <cell r="A38" t="str">
            <v>3-1-01-1-02-5-02-08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08</v>
          </cell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SERVICIOS PRESTADOS A LAS EMPRESAS Y SERVICIOS DE PRODUCCIÓN</v>
          </cell>
          <cell r="Y38">
            <v>0</v>
          </cell>
          <cell r="Z38">
            <v>0</v>
          </cell>
          <cell r="AA38">
            <v>0</v>
          </cell>
          <cell r="AB38">
            <v>8067.23</v>
          </cell>
          <cell r="AC38">
            <v>8067.23</v>
          </cell>
          <cell r="AD38">
            <v>0</v>
          </cell>
          <cell r="AE38">
            <v>8067.23</v>
          </cell>
          <cell r="AF38">
            <v>-8067.23</v>
          </cell>
        </row>
        <row r="39">
          <cell r="A39" t="str">
            <v>3-1-01-1-02-5-02-08-9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 t="str">
            <v>9</v>
          </cell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OTROS SERVICIOS DE FABRICACIÓN; SERVICIOS DE EDICIÓN, IMPRESIÓN Y REPRODUCCIÓN; SERVICIOS DE RECUPERACIÓN DE MATERIALES</v>
          </cell>
          <cell r="Y39">
            <v>0</v>
          </cell>
          <cell r="Z39">
            <v>0</v>
          </cell>
          <cell r="AA39">
            <v>0</v>
          </cell>
          <cell r="AB39">
            <v>8067.23</v>
          </cell>
          <cell r="AC39">
            <v>8067.23</v>
          </cell>
          <cell r="AD39">
            <v>0</v>
          </cell>
          <cell r="AE39">
            <v>8067.23</v>
          </cell>
          <cell r="AF39">
            <v>-8067.23</v>
          </cell>
        </row>
        <row r="40">
          <cell r="A40" t="str">
            <v>3-1-01-1-02-5-02-08-9-1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 t="str">
            <v>1</v>
          </cell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SERVICIOS DE EDICIÓN, IMPRESIÓN Y REPRODUCCIÓN</v>
          </cell>
          <cell r="Y40">
            <v>0</v>
          </cell>
          <cell r="Z40">
            <v>0</v>
          </cell>
          <cell r="AA40">
            <v>0</v>
          </cell>
          <cell r="AB40">
            <v>8067.23</v>
          </cell>
          <cell r="AC40">
            <v>8067.23</v>
          </cell>
          <cell r="AD40">
            <v>0</v>
          </cell>
          <cell r="AE40">
            <v>8067.23</v>
          </cell>
          <cell r="AF40">
            <v>-8067.23</v>
          </cell>
        </row>
        <row r="41">
          <cell r="A41" t="str">
            <v>3-1-01-2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2</v>
          </cell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RECURSOS DE CAPITAL</v>
          </cell>
          <cell r="Y41">
            <v>83500000000</v>
          </cell>
          <cell r="Z41">
            <v>0</v>
          </cell>
          <cell r="AA41">
            <v>83500000000</v>
          </cell>
          <cell r="AB41">
            <v>15651421.91</v>
          </cell>
          <cell r="AC41">
            <v>15651421.91</v>
          </cell>
          <cell r="AD41">
            <v>0</v>
          </cell>
          <cell r="AE41">
            <v>15651421.91</v>
          </cell>
          <cell r="AF41">
            <v>83484348578.089996</v>
          </cell>
        </row>
        <row r="42">
          <cell r="A42" t="str">
            <v>3-1-01-2-02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2</v>
          </cell>
          <cell r="H42" t="str">
            <v>02</v>
          </cell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EXCEDENTES FINANCIEROS</v>
          </cell>
          <cell r="Y42">
            <v>83500000000</v>
          </cell>
          <cell r="Z42">
            <v>0</v>
          </cell>
          <cell r="AA42">
            <v>83500000000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83500000000</v>
          </cell>
        </row>
        <row r="43">
          <cell r="A43" t="str">
            <v>3-1-01-2-02-1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2</v>
          </cell>
          <cell r="H43" t="str">
            <v>02</v>
          </cell>
          <cell r="I43" t="str">
            <v>1</v>
          </cell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ESTABLECIMIENTOS PÚBLICOS</v>
          </cell>
          <cell r="Y43">
            <v>83500000000</v>
          </cell>
          <cell r="Z43">
            <v>0</v>
          </cell>
          <cell r="AA43">
            <v>83500000000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83500000000</v>
          </cell>
        </row>
        <row r="44">
          <cell r="A44" t="str">
            <v>3-1-01-2-05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2</v>
          </cell>
          <cell r="H44" t="str">
            <v>05</v>
          </cell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RENDIMIENTOS FINANCIEROS</v>
          </cell>
          <cell r="Y44">
            <v>0</v>
          </cell>
          <cell r="Z44">
            <v>0</v>
          </cell>
          <cell r="AA44">
            <v>0</v>
          </cell>
          <cell r="AB44">
            <v>33.909999999999997</v>
          </cell>
          <cell r="AC44">
            <v>33.909999999999997</v>
          </cell>
          <cell r="AD44">
            <v>0</v>
          </cell>
          <cell r="AE44">
            <v>33.909999999999997</v>
          </cell>
          <cell r="AF44">
            <v>-33.909999999999997</v>
          </cell>
        </row>
        <row r="45">
          <cell r="A45" t="str">
            <v>3-1-01-2-05-1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 t="str">
            <v>05</v>
          </cell>
          <cell r="I45" t="str">
            <v>1</v>
          </cell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RECURSOS DE LA ENTIDAD</v>
          </cell>
          <cell r="Y45">
            <v>0</v>
          </cell>
          <cell r="Z45">
            <v>0</v>
          </cell>
          <cell r="AA45">
            <v>0</v>
          </cell>
          <cell r="AB45">
            <v>33.909999999999997</v>
          </cell>
          <cell r="AC45">
            <v>33.909999999999997</v>
          </cell>
          <cell r="AD45">
            <v>0</v>
          </cell>
          <cell r="AE45">
            <v>33.909999999999997</v>
          </cell>
          <cell r="AF45">
            <v>-33.909999999999997</v>
          </cell>
        </row>
        <row r="46">
          <cell r="A46" t="str">
            <v>3-1-01-2-05-1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05</v>
          </cell>
          <cell r="I46" t="str">
            <v>1</v>
          </cell>
          <cell r="J46" t="str">
            <v>02</v>
          </cell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DEPÓSITOS</v>
          </cell>
          <cell r="Y46">
            <v>0</v>
          </cell>
          <cell r="Z46">
            <v>0</v>
          </cell>
          <cell r="AA46">
            <v>0</v>
          </cell>
          <cell r="AB46">
            <v>33.909999999999997</v>
          </cell>
          <cell r="AC46">
            <v>33.909999999999997</v>
          </cell>
          <cell r="AD46">
            <v>0</v>
          </cell>
          <cell r="AE46">
            <v>33.909999999999997</v>
          </cell>
          <cell r="AF46">
            <v>-33.909999999999997</v>
          </cell>
        </row>
        <row r="47">
          <cell r="A47" t="str">
            <v>3-1-01-2-05-1-02-01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05</v>
          </cell>
          <cell r="I47" t="str">
            <v>1</v>
          </cell>
          <cell r="J47" t="str">
            <v>02</v>
          </cell>
          <cell r="K47" t="str">
            <v>01</v>
          </cell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INTERESES SOBRE DEPÓSITOS EN INSTITUCIONES FINANCIERAS</v>
          </cell>
          <cell r="Y47">
            <v>0</v>
          </cell>
          <cell r="Z47">
            <v>0</v>
          </cell>
          <cell r="AA47">
            <v>0</v>
          </cell>
          <cell r="AB47">
            <v>33.909999999999997</v>
          </cell>
          <cell r="AC47">
            <v>33.909999999999997</v>
          </cell>
          <cell r="AD47">
            <v>0</v>
          </cell>
          <cell r="AE47">
            <v>33.909999999999997</v>
          </cell>
          <cell r="AF47">
            <v>-33.909999999999997</v>
          </cell>
        </row>
        <row r="48">
          <cell r="A48" t="str">
            <v>3-1-01-2-13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13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REINTEGROS Y OTROS RECURSOS NO APROPIADOS</v>
          </cell>
          <cell r="Y48">
            <v>0</v>
          </cell>
          <cell r="Z48">
            <v>0</v>
          </cell>
          <cell r="AA48">
            <v>0</v>
          </cell>
          <cell r="AB48">
            <v>15651388</v>
          </cell>
          <cell r="AC48">
            <v>15651388</v>
          </cell>
          <cell r="AD48">
            <v>0</v>
          </cell>
          <cell r="AE48">
            <v>15651388</v>
          </cell>
          <cell r="AF48">
            <v>-15651388</v>
          </cell>
        </row>
        <row r="49">
          <cell r="A49" t="str">
            <v>3-1-01-2-13-1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13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REINTEGROS</v>
          </cell>
          <cell r="Y49">
            <v>0</v>
          </cell>
          <cell r="Z49">
            <v>0</v>
          </cell>
          <cell r="AA49">
            <v>0</v>
          </cell>
          <cell r="AB49">
            <v>15512056</v>
          </cell>
          <cell r="AC49">
            <v>15512056</v>
          </cell>
          <cell r="AD49">
            <v>0</v>
          </cell>
          <cell r="AE49">
            <v>15512056</v>
          </cell>
          <cell r="AF49">
            <v>-15512056</v>
          </cell>
        </row>
        <row r="50">
          <cell r="A50" t="str">
            <v>3-1-01-2-13-1-01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13</v>
          </cell>
          <cell r="I50" t="str">
            <v>1</v>
          </cell>
          <cell r="J50" t="str">
            <v>01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REINTEGROS INCAPACIDADES</v>
          </cell>
          <cell r="Y50">
            <v>0</v>
          </cell>
          <cell r="Z50">
            <v>0</v>
          </cell>
          <cell r="AA50">
            <v>0</v>
          </cell>
          <cell r="AB50">
            <v>14014609</v>
          </cell>
          <cell r="AC50">
            <v>14014609</v>
          </cell>
          <cell r="AD50">
            <v>0</v>
          </cell>
          <cell r="AE50">
            <v>14014609</v>
          </cell>
          <cell r="AF50">
            <v>-14014609</v>
          </cell>
        </row>
        <row r="51">
          <cell r="A51" t="str">
            <v>3-1-01-2-13-1-03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13</v>
          </cell>
          <cell r="I51" t="str">
            <v>1</v>
          </cell>
          <cell r="J51" t="str">
            <v>03</v>
          </cell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REINTEGROS GASTOS DE FUNCIONAMIENTO</v>
          </cell>
          <cell r="Y51">
            <v>0</v>
          </cell>
          <cell r="Z51">
            <v>0</v>
          </cell>
          <cell r="AA51">
            <v>0</v>
          </cell>
          <cell r="AB51">
            <v>1497447</v>
          </cell>
          <cell r="AC51">
            <v>1497447</v>
          </cell>
          <cell r="AD51">
            <v>0</v>
          </cell>
          <cell r="AE51">
            <v>1497447</v>
          </cell>
          <cell r="AF51">
            <v>-1497447</v>
          </cell>
        </row>
        <row r="52">
          <cell r="A52" t="str">
            <v>3-1-01-2-13-2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 t="str">
            <v>2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RECURSOS NO APROPIADOS</v>
          </cell>
          <cell r="Y52">
            <v>0</v>
          </cell>
          <cell r="Z52">
            <v>0</v>
          </cell>
          <cell r="AA52">
            <v>0</v>
          </cell>
          <cell r="AB52">
            <v>139332</v>
          </cell>
          <cell r="AC52">
            <v>139332</v>
          </cell>
          <cell r="AD52">
            <v>0</v>
          </cell>
          <cell r="AE52">
            <v>139332</v>
          </cell>
          <cell r="AF52">
            <v>-139332</v>
          </cell>
        </row>
        <row r="53">
          <cell r="A53" t="str">
            <v>3-1-01-2-13-2-03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2</v>
          </cell>
          <cell r="J53" t="str">
            <v>03</v>
          </cell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APROVECHAMIENTOS</v>
          </cell>
          <cell r="Y53">
            <v>0</v>
          </cell>
          <cell r="Z53">
            <v>0</v>
          </cell>
          <cell r="AA53">
            <v>0</v>
          </cell>
          <cell r="AB53">
            <v>139332</v>
          </cell>
          <cell r="AC53">
            <v>139332</v>
          </cell>
          <cell r="AD53">
            <v>0</v>
          </cell>
          <cell r="AE53">
            <v>139332</v>
          </cell>
          <cell r="AF53">
            <v>-139332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 t="str">
            <v>RECURSOS PROPIOS DE ESTABLECIMIENTOS PÚBLICOS</v>
          </cell>
          <cell r="Y18">
            <v>277639096000</v>
          </cell>
          <cell r="Z18">
            <v>0</v>
          </cell>
          <cell r="AA18">
            <v>277639096000</v>
          </cell>
          <cell r="AB18">
            <v>15022215741.530001</v>
          </cell>
          <cell r="AC18">
            <v>23777279333.349998</v>
          </cell>
          <cell r="AD18">
            <v>476242983</v>
          </cell>
          <cell r="AE18">
            <v>23301036350.349998</v>
          </cell>
          <cell r="AF18">
            <v>254338059649.64999</v>
          </cell>
        </row>
        <row r="19">
          <cell r="A19" t="str">
            <v>3-1</v>
          </cell>
          <cell r="B19"/>
          <cell r="C19"/>
          <cell r="D19" t="str">
            <v>3</v>
          </cell>
          <cell r="E19" t="str">
            <v>1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 t="str">
            <v>RECURSOS PROPIOS DE ESTABLECIMIENTOS PÚBLICOS</v>
          </cell>
          <cell r="Y19">
            <v>277639096000</v>
          </cell>
          <cell r="Z19">
            <v>0</v>
          </cell>
          <cell r="AA19">
            <v>277639096000</v>
          </cell>
          <cell r="AB19">
            <v>15022215741.530001</v>
          </cell>
          <cell r="AC19">
            <v>23777279333.349998</v>
          </cell>
          <cell r="AD19">
            <v>476242983</v>
          </cell>
          <cell r="AE19">
            <v>23301036350.349998</v>
          </cell>
          <cell r="AF19">
            <v>254338059649.64999</v>
          </cell>
        </row>
        <row r="20">
          <cell r="A20" t="str">
            <v>3-1-01</v>
          </cell>
          <cell r="B20"/>
          <cell r="C20"/>
          <cell r="D20" t="str">
            <v>3</v>
          </cell>
          <cell r="E20" t="str">
            <v>1</v>
          </cell>
          <cell r="F20" t="str">
            <v>01</v>
          </cell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 t="str">
            <v>RECURSOS PROPIOS DE ESTABLECIMIENTOS PÚBLICOS</v>
          </cell>
          <cell r="Y20">
            <v>277639096000</v>
          </cell>
          <cell r="Z20">
            <v>0</v>
          </cell>
          <cell r="AA20">
            <v>277639096000</v>
          </cell>
          <cell r="AB20">
            <v>15022215741.530001</v>
          </cell>
          <cell r="AC20">
            <v>23777279333.349998</v>
          </cell>
          <cell r="AD20">
            <v>476242983</v>
          </cell>
          <cell r="AE20">
            <v>23301036350.349998</v>
          </cell>
          <cell r="AF20">
            <v>254338059649.64999</v>
          </cell>
        </row>
        <row r="21">
          <cell r="A21" t="str">
            <v>3-1-01-1</v>
          </cell>
          <cell r="B21"/>
          <cell r="C21"/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 t="str">
            <v>INGRESOS CORRIENTES</v>
          </cell>
          <cell r="Y21">
            <v>194139096000</v>
          </cell>
          <cell r="Z21">
            <v>0</v>
          </cell>
          <cell r="AA21">
            <v>194139096000</v>
          </cell>
          <cell r="AB21">
            <v>15012108033.700001</v>
          </cell>
          <cell r="AC21">
            <v>23751520203.610001</v>
          </cell>
          <cell r="AD21">
            <v>476242983</v>
          </cell>
          <cell r="AE21">
            <v>23275277220.610001</v>
          </cell>
          <cell r="AF21">
            <v>170863818779.39001</v>
          </cell>
        </row>
        <row r="22">
          <cell r="A22" t="str">
            <v>3-1-01-1-02</v>
          </cell>
          <cell r="B22"/>
          <cell r="C22"/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 t="str">
            <v>INGRESOS NO TRIBUTARIOS</v>
          </cell>
          <cell r="Y22">
            <v>194139096000</v>
          </cell>
          <cell r="Z22">
            <v>0</v>
          </cell>
          <cell r="AA22">
            <v>194139096000</v>
          </cell>
          <cell r="AB22">
            <v>15012108033.700001</v>
          </cell>
          <cell r="AC22">
            <v>23751520203.610001</v>
          </cell>
          <cell r="AD22">
            <v>476242983</v>
          </cell>
          <cell r="AE22">
            <v>23275277220.610001</v>
          </cell>
          <cell r="AF22">
            <v>170863818779.39001</v>
          </cell>
        </row>
        <row r="23">
          <cell r="A23" t="str">
            <v>3-1-01-1-02-2</v>
          </cell>
          <cell r="B23"/>
          <cell r="C23"/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 t="str">
            <v>TASAS Y DERECHOS ADMINISTRATIVOS</v>
          </cell>
          <cell r="Y23">
            <v>186423522000</v>
          </cell>
          <cell r="Z23">
            <v>0</v>
          </cell>
          <cell r="AA23">
            <v>186423522000</v>
          </cell>
          <cell r="AB23">
            <v>14335331732</v>
          </cell>
          <cell r="AC23">
            <v>22488536955</v>
          </cell>
          <cell r="AD23">
            <v>463512025</v>
          </cell>
          <cell r="AE23">
            <v>22025024930</v>
          </cell>
          <cell r="AF23">
            <v>164398497070</v>
          </cell>
        </row>
        <row r="24">
          <cell r="A24" t="str">
            <v>3-1-01-1-02-2-29</v>
          </cell>
          <cell r="B24"/>
          <cell r="C24"/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 t="str">
            <v>EXPEDICIÓN DE REGISTROS SANITARIOS</v>
          </cell>
          <cell r="Y24">
            <v>94785250000</v>
          </cell>
          <cell r="Z24">
            <v>0</v>
          </cell>
          <cell r="AA24">
            <v>94785250000</v>
          </cell>
          <cell r="AB24">
            <v>8442822245</v>
          </cell>
          <cell r="AC24">
            <v>11480551135</v>
          </cell>
          <cell r="AD24">
            <v>411290895</v>
          </cell>
          <cell r="AE24">
            <v>11069260240</v>
          </cell>
          <cell r="AF24">
            <v>83715989760</v>
          </cell>
        </row>
        <row r="25">
          <cell r="A25" t="str">
            <v>3-1-01-1-02-2-30</v>
          </cell>
          <cell r="B25"/>
          <cell r="C25"/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 t="str">
            <v>RENOVACIÓN DE LA CAPACIDAD DE LABORATORIOS</v>
          </cell>
          <cell r="Y25">
            <v>9755260000</v>
          </cell>
          <cell r="Z25">
            <v>0</v>
          </cell>
          <cell r="AA25">
            <v>9755260000</v>
          </cell>
          <cell r="AB25">
            <v>998511932</v>
          </cell>
          <cell r="AC25">
            <v>1649695906</v>
          </cell>
          <cell r="AD25">
            <v>32865431</v>
          </cell>
          <cell r="AE25">
            <v>1616830475</v>
          </cell>
          <cell r="AF25">
            <v>8138429525</v>
          </cell>
        </row>
        <row r="26">
          <cell r="A26" t="str">
            <v>3-1-01-1-02-2-31</v>
          </cell>
          <cell r="B26"/>
          <cell r="C26"/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 t="str">
            <v>REALIZACIÓN DE EXÁMENES DE LABORATORIO</v>
          </cell>
          <cell r="Y26">
            <v>11379903000</v>
          </cell>
          <cell r="Z26">
            <v>0</v>
          </cell>
          <cell r="AA26">
            <v>11379903000</v>
          </cell>
          <cell r="AB26">
            <v>695119824</v>
          </cell>
          <cell r="AC26">
            <v>1137943490</v>
          </cell>
          <cell r="AD26">
            <v>1033326</v>
          </cell>
          <cell r="AE26">
            <v>1136910164</v>
          </cell>
          <cell r="AF26">
            <v>10242992836</v>
          </cell>
        </row>
        <row r="27">
          <cell r="A27" t="str">
            <v>3-1-01-1-02-2-32</v>
          </cell>
          <cell r="B27"/>
          <cell r="C27"/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 t="str">
            <v>EXPEDICIÓN DE CERTIFICADOS DE REGISTRO SANITARIO</v>
          </cell>
          <cell r="Y27">
            <v>70503109000</v>
          </cell>
          <cell r="Z27">
            <v>0</v>
          </cell>
          <cell r="AA27">
            <v>70503109000</v>
          </cell>
          <cell r="AB27">
            <v>4198877731</v>
          </cell>
          <cell r="AC27">
            <v>8220346424</v>
          </cell>
          <cell r="AD27">
            <v>18322373</v>
          </cell>
          <cell r="AE27">
            <v>8202024051</v>
          </cell>
          <cell r="AF27">
            <v>62301084949</v>
          </cell>
        </row>
        <row r="28">
          <cell r="A28" t="str">
            <v>3-1-01-1-02-3</v>
          </cell>
          <cell r="B28"/>
          <cell r="C28"/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 t="str">
            <v>MULTAS, SANCIONES E INTERESES DE MORA</v>
          </cell>
          <cell r="Y28">
            <v>7715574000</v>
          </cell>
          <cell r="Z28">
            <v>0</v>
          </cell>
          <cell r="AA28">
            <v>7715574000</v>
          </cell>
          <cell r="AB28">
            <v>676769579</v>
          </cell>
          <cell r="AC28">
            <v>1262964257</v>
          </cell>
          <cell r="AD28">
            <v>12730958</v>
          </cell>
          <cell r="AE28">
            <v>1250233299</v>
          </cell>
          <cell r="AF28">
            <v>6465340701</v>
          </cell>
        </row>
        <row r="29">
          <cell r="A29" t="str">
            <v>3-1-01-1-02-3-01</v>
          </cell>
          <cell r="B29"/>
          <cell r="C29"/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 t="str">
            <v>MULTAS Y SANCIONES</v>
          </cell>
          <cell r="Y29">
            <v>7638418260</v>
          </cell>
          <cell r="Z29">
            <v>0</v>
          </cell>
          <cell r="AA29">
            <v>7638418260</v>
          </cell>
          <cell r="AB29">
            <v>545889451</v>
          </cell>
          <cell r="AC29">
            <v>1019581379.33</v>
          </cell>
          <cell r="AD29">
            <v>730958</v>
          </cell>
          <cell r="AE29">
            <v>1018850421.33</v>
          </cell>
          <cell r="AF29">
            <v>6619567838.6700001</v>
          </cell>
        </row>
        <row r="30">
          <cell r="A30" t="str">
            <v>3-1-01-1-02-3-01-05</v>
          </cell>
          <cell r="B30"/>
          <cell r="C30"/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545889451</v>
          </cell>
          <cell r="AC30">
            <v>1019581379.33</v>
          </cell>
          <cell r="AD30">
            <v>730958</v>
          </cell>
          <cell r="AE30">
            <v>1018850421.33</v>
          </cell>
          <cell r="AF30">
            <v>-1018850421.33</v>
          </cell>
        </row>
        <row r="31">
          <cell r="A31" t="str">
            <v>3-1-01-1-02-3-02</v>
          </cell>
          <cell r="B31"/>
          <cell r="C31"/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 t="str">
            <v>INTERESES DE MORA</v>
          </cell>
          <cell r="Y31">
            <v>77155740</v>
          </cell>
          <cell r="Z31">
            <v>0</v>
          </cell>
          <cell r="AA31">
            <v>77155740</v>
          </cell>
          <cell r="AB31">
            <v>130880128</v>
          </cell>
          <cell r="AC31">
            <v>243382877.66999999</v>
          </cell>
          <cell r="AD31">
            <v>12000000</v>
          </cell>
          <cell r="AE31">
            <v>231382877.66999999</v>
          </cell>
          <cell r="AF31">
            <v>-154227137.66999999</v>
          </cell>
        </row>
        <row r="32">
          <cell r="A32" t="str">
            <v>3-1-01-1-02-3-02-02</v>
          </cell>
          <cell r="B32"/>
          <cell r="C32"/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130880128</v>
          </cell>
          <cell r="AC32">
            <v>243382877.66999999</v>
          </cell>
          <cell r="AD32">
            <v>12000000</v>
          </cell>
          <cell r="AE32">
            <v>231382877.66999999</v>
          </cell>
          <cell r="AF32">
            <v>-231382877.66999999</v>
          </cell>
        </row>
        <row r="33">
          <cell r="A33" t="str">
            <v>3-1-01-1-02-5</v>
          </cell>
          <cell r="B33"/>
          <cell r="C33"/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5</v>
          </cell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 t="str">
            <v>VENTA DE BIENES Y SERVICIOS</v>
          </cell>
          <cell r="Y33">
            <v>0</v>
          </cell>
          <cell r="Z33">
            <v>0</v>
          </cell>
          <cell r="AA33">
            <v>0</v>
          </cell>
          <cell r="AB33">
            <v>6722.7</v>
          </cell>
          <cell r="AC33">
            <v>18991.61</v>
          </cell>
          <cell r="AD33">
            <v>0</v>
          </cell>
          <cell r="AE33">
            <v>18991.61</v>
          </cell>
          <cell r="AF33">
            <v>-18991.61</v>
          </cell>
        </row>
        <row r="34">
          <cell r="A34" t="str">
            <v>3-1-01-1-02-5-02</v>
          </cell>
          <cell r="B34"/>
          <cell r="C34"/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 t="str">
            <v>02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 t="str">
            <v>VENTAS INCIDENTALES DE ESTABLECIMIENTO NO DE MERCADO</v>
          </cell>
          <cell r="Y34">
            <v>0</v>
          </cell>
          <cell r="Z34">
            <v>0</v>
          </cell>
          <cell r="AA34">
            <v>0</v>
          </cell>
          <cell r="AB34">
            <v>6722.7</v>
          </cell>
          <cell r="AC34">
            <v>18991.61</v>
          </cell>
          <cell r="AD34">
            <v>0</v>
          </cell>
          <cell r="AE34">
            <v>18991.61</v>
          </cell>
          <cell r="AF34">
            <v>-18991.61</v>
          </cell>
        </row>
        <row r="35">
          <cell r="A35" t="str">
            <v>3-1-01-1-02-5-02-04</v>
          </cell>
          <cell r="B35"/>
          <cell r="C35"/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 t="str">
            <v>04</v>
          </cell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 t="str">
            <v>PRODUCTOS METÁLICOS, MAQUINARIA Y EQUIPO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4201.68</v>
          </cell>
          <cell r="AD35">
            <v>0</v>
          </cell>
          <cell r="AE35">
            <v>4201.68</v>
          </cell>
          <cell r="AF35">
            <v>-4201.68</v>
          </cell>
        </row>
        <row r="36">
          <cell r="A36" t="str">
            <v>3-1-01-1-02-5-02-04-7</v>
          </cell>
          <cell r="B36"/>
          <cell r="C36"/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 t="str">
            <v>7</v>
          </cell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 t="str">
            <v>EQUIPO Y APARATOS DE RADIO, TELEVISIÓN Y COMUNICACIONES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4201.68</v>
          </cell>
          <cell r="AD36">
            <v>0</v>
          </cell>
          <cell r="AE36">
            <v>4201.68</v>
          </cell>
          <cell r="AF36">
            <v>-4201.68</v>
          </cell>
        </row>
        <row r="37">
          <cell r="A37" t="str">
            <v>3-1-01-1-02-5-02-04-7-9</v>
          </cell>
          <cell r="B37"/>
          <cell r="C37"/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 t="str">
            <v>9</v>
          </cell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 t="str">
            <v>TARJETAS CON BANDAS MAGNÉTICAS O PLAQUETAS (CHIP)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4201.68</v>
          </cell>
          <cell r="AD37">
            <v>0</v>
          </cell>
          <cell r="AE37">
            <v>4201.68</v>
          </cell>
          <cell r="AF37">
            <v>-4201.68</v>
          </cell>
        </row>
        <row r="38">
          <cell r="A38" t="str">
            <v>3-1-01-1-02-5-02-08</v>
          </cell>
          <cell r="B38"/>
          <cell r="C38"/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08</v>
          </cell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 t="str">
            <v>SERVICIOS PRESTADOS A LAS EMPRESAS Y SERVICIOS DE PRODUCCIÓN</v>
          </cell>
          <cell r="Y38">
            <v>0</v>
          </cell>
          <cell r="Z38">
            <v>0</v>
          </cell>
          <cell r="AA38">
            <v>0</v>
          </cell>
          <cell r="AB38">
            <v>6722.7</v>
          </cell>
          <cell r="AC38">
            <v>14789.93</v>
          </cell>
          <cell r="AD38">
            <v>0</v>
          </cell>
          <cell r="AE38">
            <v>14789.93</v>
          </cell>
          <cell r="AF38">
            <v>-14789.93</v>
          </cell>
        </row>
        <row r="39">
          <cell r="A39" t="str">
            <v>3-1-01-1-02-5-02-08-9</v>
          </cell>
          <cell r="B39"/>
          <cell r="C39"/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 t="str">
            <v>9</v>
          </cell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 t="str">
            <v>OTROS SERVICIOS DE FABRICACIÓN; SERVICIOS DE EDICIÓN, IMPRESIÓN Y REPRODUCCIÓN; SERVICIOS DE RECUPERACIÓN DE MATERIALES</v>
          </cell>
          <cell r="Y39">
            <v>0</v>
          </cell>
          <cell r="Z39">
            <v>0</v>
          </cell>
          <cell r="AA39">
            <v>0</v>
          </cell>
          <cell r="AB39">
            <v>6722.7</v>
          </cell>
          <cell r="AC39">
            <v>14789.93</v>
          </cell>
          <cell r="AD39">
            <v>0</v>
          </cell>
          <cell r="AE39">
            <v>14789.93</v>
          </cell>
          <cell r="AF39">
            <v>-14789.93</v>
          </cell>
        </row>
        <row r="40">
          <cell r="A40" t="str">
            <v>3-1-01-1-02-5-02-08-9-1</v>
          </cell>
          <cell r="B40"/>
          <cell r="C40"/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 t="str">
            <v>1</v>
          </cell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 t="str">
            <v>SERVICIOS DE EDICIÓN, IMPRESIÓN Y REPRODUCCIÓN</v>
          </cell>
          <cell r="Y40">
            <v>0</v>
          </cell>
          <cell r="Z40">
            <v>0</v>
          </cell>
          <cell r="AA40">
            <v>0</v>
          </cell>
          <cell r="AB40">
            <v>6722.7</v>
          </cell>
          <cell r="AC40">
            <v>14789.93</v>
          </cell>
          <cell r="AD40">
            <v>0</v>
          </cell>
          <cell r="AE40">
            <v>14789.93</v>
          </cell>
          <cell r="AF40">
            <v>-14789.93</v>
          </cell>
        </row>
        <row r="41">
          <cell r="A41" t="str">
            <v>3-1-01-2</v>
          </cell>
          <cell r="B41"/>
          <cell r="C41"/>
          <cell r="D41" t="str">
            <v>3</v>
          </cell>
          <cell r="E41" t="str">
            <v>1</v>
          </cell>
          <cell r="F41" t="str">
            <v>01</v>
          </cell>
          <cell r="G41" t="str">
            <v>2</v>
          </cell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 t="str">
            <v>RECURSOS DE CAPITAL</v>
          </cell>
          <cell r="Y41">
            <v>83500000000</v>
          </cell>
          <cell r="Z41">
            <v>0</v>
          </cell>
          <cell r="AA41">
            <v>83500000000</v>
          </cell>
          <cell r="AB41">
            <v>10107707.83</v>
          </cell>
          <cell r="AC41">
            <v>25759129.739999998</v>
          </cell>
          <cell r="AD41">
            <v>0</v>
          </cell>
          <cell r="AE41">
            <v>25759129.739999998</v>
          </cell>
          <cell r="AF41">
            <v>83474240870.259995</v>
          </cell>
        </row>
        <row r="42">
          <cell r="A42" t="str">
            <v>3-1-01-2-02</v>
          </cell>
          <cell r="B42"/>
          <cell r="C42"/>
          <cell r="D42" t="str">
            <v>3</v>
          </cell>
          <cell r="E42" t="str">
            <v>1</v>
          </cell>
          <cell r="F42" t="str">
            <v>01</v>
          </cell>
          <cell r="G42" t="str">
            <v>2</v>
          </cell>
          <cell r="H42" t="str">
            <v>02</v>
          </cell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 t="str">
            <v>EXCEDENTES FINANCIEROS</v>
          </cell>
          <cell r="Y42">
            <v>83500000000</v>
          </cell>
          <cell r="Z42">
            <v>0</v>
          </cell>
          <cell r="AA42">
            <v>83500000000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83500000000</v>
          </cell>
        </row>
        <row r="43">
          <cell r="A43" t="str">
            <v>3-1-01-2-02-1</v>
          </cell>
          <cell r="B43"/>
          <cell r="C43"/>
          <cell r="D43" t="str">
            <v>3</v>
          </cell>
          <cell r="E43" t="str">
            <v>1</v>
          </cell>
          <cell r="F43" t="str">
            <v>01</v>
          </cell>
          <cell r="G43" t="str">
            <v>2</v>
          </cell>
          <cell r="H43" t="str">
            <v>02</v>
          </cell>
          <cell r="I43" t="str">
            <v>1</v>
          </cell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 t="str">
            <v>ESTABLECIMIENTOS PÚBLICOS</v>
          </cell>
          <cell r="Y43">
            <v>83500000000</v>
          </cell>
          <cell r="Z43">
            <v>0</v>
          </cell>
          <cell r="AA43">
            <v>83500000000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83500000000</v>
          </cell>
        </row>
        <row r="44">
          <cell r="A44" t="str">
            <v>3-1-01-2-05</v>
          </cell>
          <cell r="B44"/>
          <cell r="C44"/>
          <cell r="D44" t="str">
            <v>3</v>
          </cell>
          <cell r="E44" t="str">
            <v>1</v>
          </cell>
          <cell r="F44" t="str">
            <v>01</v>
          </cell>
          <cell r="G44" t="str">
            <v>2</v>
          </cell>
          <cell r="H44" t="str">
            <v>05</v>
          </cell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 t="str">
            <v>RENDIMIENTOS FINANCIEROS</v>
          </cell>
          <cell r="Y44">
            <v>0</v>
          </cell>
          <cell r="Z44">
            <v>0</v>
          </cell>
          <cell r="AA44">
            <v>0</v>
          </cell>
          <cell r="AB44">
            <v>746.83</v>
          </cell>
          <cell r="AC44">
            <v>780.74</v>
          </cell>
          <cell r="AD44">
            <v>0</v>
          </cell>
          <cell r="AE44">
            <v>780.74</v>
          </cell>
          <cell r="AF44">
            <v>-780.74</v>
          </cell>
        </row>
        <row r="45">
          <cell r="A45" t="str">
            <v>3-1-01-2-05-1</v>
          </cell>
          <cell r="B45"/>
          <cell r="C45"/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 t="str">
            <v>05</v>
          </cell>
          <cell r="I45" t="str">
            <v>1</v>
          </cell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 t="str">
            <v>RECURSOS DE LA ENTIDAD</v>
          </cell>
          <cell r="Y45">
            <v>0</v>
          </cell>
          <cell r="Z45">
            <v>0</v>
          </cell>
          <cell r="AA45">
            <v>0</v>
          </cell>
          <cell r="AB45">
            <v>746.83</v>
          </cell>
          <cell r="AC45">
            <v>780.74</v>
          </cell>
          <cell r="AD45">
            <v>0</v>
          </cell>
          <cell r="AE45">
            <v>780.74</v>
          </cell>
          <cell r="AF45">
            <v>-780.74</v>
          </cell>
        </row>
        <row r="46">
          <cell r="A46" t="str">
            <v>3-1-01-2-05-1-02</v>
          </cell>
          <cell r="B46"/>
          <cell r="C46"/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05</v>
          </cell>
          <cell r="I46" t="str">
            <v>1</v>
          </cell>
          <cell r="J46" t="str">
            <v>02</v>
          </cell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 t="str">
            <v>DEPÓSITOS</v>
          </cell>
          <cell r="Y46">
            <v>0</v>
          </cell>
          <cell r="Z46">
            <v>0</v>
          </cell>
          <cell r="AA46">
            <v>0</v>
          </cell>
          <cell r="AB46">
            <v>746.83</v>
          </cell>
          <cell r="AC46">
            <v>780.74</v>
          </cell>
          <cell r="AD46">
            <v>0</v>
          </cell>
          <cell r="AE46">
            <v>780.74</v>
          </cell>
          <cell r="AF46">
            <v>-780.74</v>
          </cell>
        </row>
        <row r="47">
          <cell r="A47" t="str">
            <v>3-1-01-2-05-1-02-01</v>
          </cell>
          <cell r="B47"/>
          <cell r="C47"/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05</v>
          </cell>
          <cell r="I47" t="str">
            <v>1</v>
          </cell>
          <cell r="J47" t="str">
            <v>02</v>
          </cell>
          <cell r="K47" t="str">
            <v>01</v>
          </cell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 t="str">
            <v>INTERESES SOBRE DEPÓSITOS EN INSTITUCIONES FINANCIERAS</v>
          </cell>
          <cell r="Y47">
            <v>0</v>
          </cell>
          <cell r="Z47">
            <v>0</v>
          </cell>
          <cell r="AA47">
            <v>0</v>
          </cell>
          <cell r="AB47">
            <v>746.83</v>
          </cell>
          <cell r="AC47">
            <v>780.74</v>
          </cell>
          <cell r="AD47">
            <v>0</v>
          </cell>
          <cell r="AE47">
            <v>780.74</v>
          </cell>
          <cell r="AF47">
            <v>-780.74</v>
          </cell>
        </row>
        <row r="48">
          <cell r="A48" t="str">
            <v>3-1-01-2-13</v>
          </cell>
          <cell r="B48"/>
          <cell r="C48"/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13</v>
          </cell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 t="str">
            <v>REINTEGROS Y OTROS RECURSOS NO APROPIADOS</v>
          </cell>
          <cell r="Y48">
            <v>0</v>
          </cell>
          <cell r="Z48">
            <v>0</v>
          </cell>
          <cell r="AA48">
            <v>0</v>
          </cell>
          <cell r="AB48">
            <v>10106961</v>
          </cell>
          <cell r="AC48">
            <v>25758349</v>
          </cell>
          <cell r="AD48">
            <v>0</v>
          </cell>
          <cell r="AE48">
            <v>25758349</v>
          </cell>
          <cell r="AF48">
            <v>-25758349</v>
          </cell>
        </row>
        <row r="49">
          <cell r="A49" t="str">
            <v>3-1-01-2-13-1</v>
          </cell>
          <cell r="B49"/>
          <cell r="C49"/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13</v>
          </cell>
          <cell r="I49" t="str">
            <v>1</v>
          </cell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 t="str">
            <v>REINTEGROS</v>
          </cell>
          <cell r="Y49">
            <v>0</v>
          </cell>
          <cell r="Z49">
            <v>0</v>
          </cell>
          <cell r="AA49">
            <v>0</v>
          </cell>
          <cell r="AB49">
            <v>9134145</v>
          </cell>
          <cell r="AC49">
            <v>24646201</v>
          </cell>
          <cell r="AD49">
            <v>0</v>
          </cell>
          <cell r="AE49">
            <v>24646201</v>
          </cell>
          <cell r="AF49">
            <v>-24646201</v>
          </cell>
        </row>
        <row r="50">
          <cell r="A50" t="str">
            <v>3-1-01-2-13-1-01</v>
          </cell>
          <cell r="B50"/>
          <cell r="C50"/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13</v>
          </cell>
          <cell r="I50" t="str">
            <v>1</v>
          </cell>
          <cell r="J50" t="str">
            <v>01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 t="str">
            <v>REINTEGROS INCAPACIDADES</v>
          </cell>
          <cell r="Y50">
            <v>0</v>
          </cell>
          <cell r="Z50">
            <v>0</v>
          </cell>
          <cell r="AA50">
            <v>0</v>
          </cell>
          <cell r="AB50">
            <v>7060612</v>
          </cell>
          <cell r="AC50">
            <v>21075221</v>
          </cell>
          <cell r="AD50">
            <v>0</v>
          </cell>
          <cell r="AE50">
            <v>21075221</v>
          </cell>
          <cell r="AF50">
            <v>-21075221</v>
          </cell>
        </row>
        <row r="51">
          <cell r="A51" t="str">
            <v>3-1-01-2-13-1-03</v>
          </cell>
          <cell r="B51"/>
          <cell r="C51"/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13</v>
          </cell>
          <cell r="I51" t="str">
            <v>1</v>
          </cell>
          <cell r="J51" t="str">
            <v>03</v>
          </cell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 t="str">
            <v>REINTEGROS GASTOS DE FUNCIONAMIENTO</v>
          </cell>
          <cell r="Y51">
            <v>0</v>
          </cell>
          <cell r="Z51">
            <v>0</v>
          </cell>
          <cell r="AA51">
            <v>0</v>
          </cell>
          <cell r="AB51">
            <v>971905</v>
          </cell>
          <cell r="AC51">
            <v>2469352</v>
          </cell>
          <cell r="AD51">
            <v>0</v>
          </cell>
          <cell r="AE51">
            <v>2469352</v>
          </cell>
          <cell r="AF51">
            <v>-2469352</v>
          </cell>
        </row>
        <row r="52">
          <cell r="A52" t="str">
            <v>3-1-01-2-13-1-05</v>
          </cell>
          <cell r="B52"/>
          <cell r="C52"/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 t="str">
            <v>1</v>
          </cell>
          <cell r="J52" t="str">
            <v>05</v>
          </cell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 t="str">
            <v>REINTEGROS GASTOS DE INVERSION</v>
          </cell>
          <cell r="Y52">
            <v>0</v>
          </cell>
          <cell r="Z52">
            <v>0</v>
          </cell>
          <cell r="AA52">
            <v>0</v>
          </cell>
          <cell r="AB52">
            <v>1101628</v>
          </cell>
          <cell r="AC52">
            <v>1101628</v>
          </cell>
          <cell r="AD52">
            <v>0</v>
          </cell>
          <cell r="AE52">
            <v>1101628</v>
          </cell>
          <cell r="AF52">
            <v>-1101628</v>
          </cell>
        </row>
        <row r="53">
          <cell r="A53" t="str">
            <v>3-1-01-2-13-2</v>
          </cell>
          <cell r="B53"/>
          <cell r="C53"/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2</v>
          </cell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 t="str">
            <v>RECURSOS NO APROPIADOS</v>
          </cell>
          <cell r="Y53">
            <v>0</v>
          </cell>
          <cell r="Z53">
            <v>0</v>
          </cell>
          <cell r="AA53">
            <v>0</v>
          </cell>
          <cell r="AB53">
            <v>972816</v>
          </cell>
          <cell r="AC53">
            <v>1112148</v>
          </cell>
          <cell r="AD53">
            <v>0</v>
          </cell>
          <cell r="AE53">
            <v>1112148</v>
          </cell>
          <cell r="AF53">
            <v>-1112148</v>
          </cell>
        </row>
        <row r="54">
          <cell r="A54" t="str">
            <v>3-1-01-2-13-2-03</v>
          </cell>
          <cell r="B54"/>
          <cell r="C54"/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2</v>
          </cell>
          <cell r="J54" t="str">
            <v>03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 t="str">
            <v>APROVECHAMIENTOS</v>
          </cell>
          <cell r="Y54">
            <v>0</v>
          </cell>
          <cell r="Z54">
            <v>0</v>
          </cell>
          <cell r="AA54">
            <v>0</v>
          </cell>
          <cell r="AB54">
            <v>972816</v>
          </cell>
          <cell r="AC54">
            <v>1112148</v>
          </cell>
          <cell r="AD54">
            <v>0</v>
          </cell>
          <cell r="AE54">
            <v>1112148</v>
          </cell>
          <cell r="AF54">
            <v>-1112148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_ING031_InformeEjecucionPres"/>
    </sheetNames>
    <sheetDataSet>
      <sheetData sheetId="0">
        <row r="18">
          <cell r="A18">
            <v>3</v>
          </cell>
          <cell r="B18" t="str">
            <v>19-12-00</v>
          </cell>
          <cell r="C18" t="str">
            <v>INSTITUTO NACIONAL DE VIGILANCIA DE MEDICAMENTOS Y ALIMENTOS - INVIMA</v>
          </cell>
          <cell r="D18" t="str">
            <v>3</v>
          </cell>
          <cell r="X18" t="str">
            <v>RECURSOS PROPIOS DE ESTABLECIMIENTOS PÚBLICOS</v>
          </cell>
          <cell r="Y18">
            <v>277639096000</v>
          </cell>
          <cell r="Z18">
            <v>0</v>
          </cell>
          <cell r="AA18">
            <v>277639096000</v>
          </cell>
          <cell r="AB18">
            <v>18905563008.68</v>
          </cell>
          <cell r="AC18">
            <v>42682842342.029999</v>
          </cell>
          <cell r="AD18">
            <v>1148790820</v>
          </cell>
          <cell r="AE18">
            <v>41534051522.029999</v>
          </cell>
          <cell r="AF18">
            <v>236105044477.97</v>
          </cell>
        </row>
        <row r="19">
          <cell r="A19" t="str">
            <v>3-1</v>
          </cell>
          <cell r="D19" t="str">
            <v>3</v>
          </cell>
          <cell r="E19" t="str">
            <v>1</v>
          </cell>
          <cell r="X19" t="str">
            <v>RECURSOS PROPIOS DE ESTABLECIMIENTOS PÚBLICOS</v>
          </cell>
          <cell r="Y19">
            <v>277639096000</v>
          </cell>
          <cell r="Z19">
            <v>0</v>
          </cell>
          <cell r="AA19">
            <v>277639096000</v>
          </cell>
          <cell r="AB19">
            <v>18905563008.68</v>
          </cell>
          <cell r="AC19">
            <v>42682842342.029999</v>
          </cell>
          <cell r="AD19">
            <v>1148790820</v>
          </cell>
          <cell r="AE19">
            <v>41534051522.029999</v>
          </cell>
          <cell r="AF19">
            <v>236105044477.97</v>
          </cell>
        </row>
        <row r="20">
          <cell r="A20" t="str">
            <v>3-1-01</v>
          </cell>
          <cell r="D20" t="str">
            <v>3</v>
          </cell>
          <cell r="E20" t="str">
            <v>1</v>
          </cell>
          <cell r="F20" t="str">
            <v>01</v>
          </cell>
          <cell r="X20" t="str">
            <v>RECURSOS PROPIOS DE ESTABLECIMIENTOS PÚBLICOS</v>
          </cell>
          <cell r="Y20">
            <v>277639096000</v>
          </cell>
          <cell r="Z20">
            <v>0</v>
          </cell>
          <cell r="AA20">
            <v>277639096000</v>
          </cell>
          <cell r="AB20">
            <v>18905563008.68</v>
          </cell>
          <cell r="AC20">
            <v>42682842342.029999</v>
          </cell>
          <cell r="AD20">
            <v>1148790820</v>
          </cell>
          <cell r="AE20">
            <v>41534051522.029999</v>
          </cell>
          <cell r="AF20">
            <v>236105044477.97</v>
          </cell>
        </row>
        <row r="21">
          <cell r="A21" t="str">
            <v>3-1-01-1</v>
          </cell>
          <cell r="D21" t="str">
            <v>3</v>
          </cell>
          <cell r="E21" t="str">
            <v>1</v>
          </cell>
          <cell r="F21" t="str">
            <v>01</v>
          </cell>
          <cell r="G21" t="str">
            <v>1</v>
          </cell>
          <cell r="X21" t="str">
            <v>INGRESOS CORRIENTES</v>
          </cell>
          <cell r="Y21">
            <v>194139096000</v>
          </cell>
          <cell r="Z21">
            <v>0</v>
          </cell>
          <cell r="AA21">
            <v>194139096000</v>
          </cell>
          <cell r="AB21">
            <v>18903145302.619999</v>
          </cell>
          <cell r="AC21">
            <v>42654665506.230003</v>
          </cell>
          <cell r="AD21">
            <v>1148790820</v>
          </cell>
          <cell r="AE21">
            <v>41505874686.230003</v>
          </cell>
          <cell r="AF21">
            <v>152633221313.76999</v>
          </cell>
        </row>
        <row r="22">
          <cell r="A22" t="str">
            <v>3-1-01-1-02</v>
          </cell>
          <cell r="D22" t="str">
            <v>3</v>
          </cell>
          <cell r="E22" t="str">
            <v>1</v>
          </cell>
          <cell r="F22" t="str">
            <v>01</v>
          </cell>
          <cell r="G22" t="str">
            <v>1</v>
          </cell>
          <cell r="H22" t="str">
            <v>02</v>
          </cell>
          <cell r="X22" t="str">
            <v>INGRESOS NO TRIBUTARIOS</v>
          </cell>
          <cell r="Y22">
            <v>194139096000</v>
          </cell>
          <cell r="Z22">
            <v>0</v>
          </cell>
          <cell r="AA22">
            <v>194139096000</v>
          </cell>
          <cell r="AB22">
            <v>18903145302.619999</v>
          </cell>
          <cell r="AC22">
            <v>42654665506.230003</v>
          </cell>
          <cell r="AD22">
            <v>1148790820</v>
          </cell>
          <cell r="AE22">
            <v>41505874686.230003</v>
          </cell>
          <cell r="AF22">
            <v>152633221313.76999</v>
          </cell>
        </row>
        <row r="23">
          <cell r="A23" t="str">
            <v>3-1-01-1-02-2</v>
          </cell>
          <cell r="D23" t="str">
            <v>3</v>
          </cell>
          <cell r="E23" t="str">
            <v>1</v>
          </cell>
          <cell r="F23" t="str">
            <v>01</v>
          </cell>
          <cell r="G23" t="str">
            <v>1</v>
          </cell>
          <cell r="H23" t="str">
            <v>02</v>
          </cell>
          <cell r="I23" t="str">
            <v>2</v>
          </cell>
          <cell r="X23" t="str">
            <v>TASAS Y DERECHOS ADMINISTRATIVOS</v>
          </cell>
          <cell r="Y23">
            <v>186423522000</v>
          </cell>
          <cell r="Z23">
            <v>0</v>
          </cell>
          <cell r="AA23">
            <v>186423522000</v>
          </cell>
          <cell r="AB23">
            <v>18232015534</v>
          </cell>
          <cell r="AC23">
            <v>40720552489</v>
          </cell>
          <cell r="AD23">
            <v>1136059862</v>
          </cell>
          <cell r="AE23">
            <v>39584492627</v>
          </cell>
          <cell r="AF23">
            <v>146839029373</v>
          </cell>
        </row>
        <row r="24">
          <cell r="A24" t="str">
            <v>3-1-01-1-02-2-29</v>
          </cell>
          <cell r="D24" t="str">
            <v>3</v>
          </cell>
          <cell r="E24" t="str">
            <v>1</v>
          </cell>
          <cell r="F24" t="str">
            <v>01</v>
          </cell>
          <cell r="G24" t="str">
            <v>1</v>
          </cell>
          <cell r="H24" t="str">
            <v>02</v>
          </cell>
          <cell r="I24" t="str">
            <v>2</v>
          </cell>
          <cell r="J24" t="str">
            <v>29</v>
          </cell>
          <cell r="X24" t="str">
            <v>EXPEDICIÓN DE REGISTROS SANITARIOS</v>
          </cell>
          <cell r="Y24">
            <v>94785250000</v>
          </cell>
          <cell r="Z24">
            <v>0</v>
          </cell>
          <cell r="AA24">
            <v>94785250000</v>
          </cell>
          <cell r="AB24">
            <v>11546831211</v>
          </cell>
          <cell r="AC24">
            <v>23027382346</v>
          </cell>
          <cell r="AD24">
            <v>1036372778</v>
          </cell>
          <cell r="AE24">
            <v>21991009568</v>
          </cell>
          <cell r="AF24">
            <v>72794240432</v>
          </cell>
        </row>
        <row r="25">
          <cell r="A25" t="str">
            <v>3-1-01-1-02-2-30</v>
          </cell>
          <cell r="D25" t="str">
            <v>3</v>
          </cell>
          <cell r="E25" t="str">
            <v>1</v>
          </cell>
          <cell r="F25" t="str">
            <v>01</v>
          </cell>
          <cell r="G25" t="str">
            <v>1</v>
          </cell>
          <cell r="H25" t="str">
            <v>02</v>
          </cell>
          <cell r="I25" t="str">
            <v>2</v>
          </cell>
          <cell r="J25" t="str">
            <v>30</v>
          </cell>
          <cell r="X25" t="str">
            <v>RENOVACIÓN DE LA CAPACIDAD DE LABORATORIOS</v>
          </cell>
          <cell r="Y25">
            <v>9755260000</v>
          </cell>
          <cell r="Z25">
            <v>0</v>
          </cell>
          <cell r="AA25">
            <v>9755260000</v>
          </cell>
          <cell r="AB25">
            <v>1479700410</v>
          </cell>
          <cell r="AC25">
            <v>3129396316</v>
          </cell>
          <cell r="AD25">
            <v>63984022</v>
          </cell>
          <cell r="AE25">
            <v>3065412294</v>
          </cell>
          <cell r="AF25">
            <v>6689847706</v>
          </cell>
        </row>
        <row r="26">
          <cell r="A26" t="str">
            <v>3-1-01-1-02-2-31</v>
          </cell>
          <cell r="D26" t="str">
            <v>3</v>
          </cell>
          <cell r="E26" t="str">
            <v>1</v>
          </cell>
          <cell r="F26" t="str">
            <v>01</v>
          </cell>
          <cell r="G26" t="str">
            <v>1</v>
          </cell>
          <cell r="H26" t="str">
            <v>02</v>
          </cell>
          <cell r="I26" t="str">
            <v>2</v>
          </cell>
          <cell r="J26" t="str">
            <v>31</v>
          </cell>
          <cell r="X26" t="str">
            <v>REALIZACIÓN DE EXÁMENES DE LABORATORIO</v>
          </cell>
          <cell r="Y26">
            <v>11379903000</v>
          </cell>
          <cell r="Z26">
            <v>0</v>
          </cell>
          <cell r="AA26">
            <v>11379903000</v>
          </cell>
          <cell r="AB26">
            <v>770059802</v>
          </cell>
          <cell r="AC26">
            <v>1908003292</v>
          </cell>
          <cell r="AD26">
            <v>2495110</v>
          </cell>
          <cell r="AE26">
            <v>1905508182</v>
          </cell>
          <cell r="AF26">
            <v>9474394818</v>
          </cell>
        </row>
        <row r="27">
          <cell r="A27" t="str">
            <v>3-1-01-1-02-2-32</v>
          </cell>
          <cell r="D27" t="str">
            <v>3</v>
          </cell>
          <cell r="E27" t="str">
            <v>1</v>
          </cell>
          <cell r="F27" t="str">
            <v>01</v>
          </cell>
          <cell r="G27" t="str">
            <v>1</v>
          </cell>
          <cell r="H27" t="str">
            <v>02</v>
          </cell>
          <cell r="I27" t="str">
            <v>2</v>
          </cell>
          <cell r="J27" t="str">
            <v>32</v>
          </cell>
          <cell r="X27" t="str">
            <v>EXPEDICIÓN DE CERTIFICADOS DE REGISTRO SANITARIO</v>
          </cell>
          <cell r="Y27">
            <v>70503109000</v>
          </cell>
          <cell r="Z27">
            <v>0</v>
          </cell>
          <cell r="AA27">
            <v>70503109000</v>
          </cell>
          <cell r="AB27">
            <v>4435424111</v>
          </cell>
          <cell r="AC27">
            <v>12655770535</v>
          </cell>
          <cell r="AD27">
            <v>33207952</v>
          </cell>
          <cell r="AE27">
            <v>12622562583</v>
          </cell>
          <cell r="AF27">
            <v>57880546417</v>
          </cell>
        </row>
        <row r="28">
          <cell r="A28" t="str">
            <v>3-1-01-1-02-3</v>
          </cell>
          <cell r="D28" t="str">
            <v>3</v>
          </cell>
          <cell r="E28" t="str">
            <v>1</v>
          </cell>
          <cell r="F28" t="str">
            <v>01</v>
          </cell>
          <cell r="G28" t="str">
            <v>1</v>
          </cell>
          <cell r="H28" t="str">
            <v>02</v>
          </cell>
          <cell r="I28" t="str">
            <v>3</v>
          </cell>
          <cell r="X28" t="str">
            <v>MULTAS, SANCIONES E INTERESES DE MORA</v>
          </cell>
          <cell r="Y28">
            <v>7715574000</v>
          </cell>
          <cell r="Z28">
            <v>0</v>
          </cell>
          <cell r="AA28">
            <v>7715574000</v>
          </cell>
          <cell r="AB28">
            <v>645125735</v>
          </cell>
          <cell r="AC28">
            <v>1908089992</v>
          </cell>
          <cell r="AD28">
            <v>12730958</v>
          </cell>
          <cell r="AE28">
            <v>1895359034</v>
          </cell>
          <cell r="AF28">
            <v>5820214966</v>
          </cell>
        </row>
        <row r="29">
          <cell r="A29" t="str">
            <v>3-1-01-1-02-3-01</v>
          </cell>
          <cell r="D29" t="str">
            <v>3</v>
          </cell>
          <cell r="E29" t="str">
            <v>1</v>
          </cell>
          <cell r="F29" t="str">
            <v>01</v>
          </cell>
          <cell r="G29" t="str">
            <v>1</v>
          </cell>
          <cell r="H29" t="str">
            <v>02</v>
          </cell>
          <cell r="I29" t="str">
            <v>3</v>
          </cell>
          <cell r="J29" t="str">
            <v>01</v>
          </cell>
          <cell r="X29" t="str">
            <v>MULTAS Y SANCIONES</v>
          </cell>
          <cell r="Y29">
            <v>7638418260</v>
          </cell>
          <cell r="Z29">
            <v>0</v>
          </cell>
          <cell r="AA29">
            <v>7638418260</v>
          </cell>
          <cell r="AB29">
            <v>436453216</v>
          </cell>
          <cell r="AC29">
            <v>1456034595.3299999</v>
          </cell>
          <cell r="AD29">
            <v>730958</v>
          </cell>
          <cell r="AE29">
            <v>1455303637.3299999</v>
          </cell>
          <cell r="AF29">
            <v>6183114622.6700001</v>
          </cell>
        </row>
        <row r="30">
          <cell r="A30" t="str">
            <v>3-1-01-1-02-3-01-05</v>
          </cell>
          <cell r="D30" t="str">
            <v>3</v>
          </cell>
          <cell r="E30" t="str">
            <v>1</v>
          </cell>
          <cell r="F30" t="str">
            <v>01</v>
          </cell>
          <cell r="G30" t="str">
            <v>1</v>
          </cell>
          <cell r="H30" t="str">
            <v>02</v>
          </cell>
          <cell r="I30" t="str">
            <v>3</v>
          </cell>
          <cell r="J30" t="str">
            <v>01</v>
          </cell>
          <cell r="K30" t="str">
            <v>05</v>
          </cell>
          <cell r="X30" t="str">
            <v>SANCIONES ADMINISTRATIVAS</v>
          </cell>
          <cell r="Y30">
            <v>0</v>
          </cell>
          <cell r="Z30">
            <v>0</v>
          </cell>
          <cell r="AA30">
            <v>0</v>
          </cell>
          <cell r="AB30">
            <v>436453216</v>
          </cell>
          <cell r="AC30">
            <v>1456034595.3299999</v>
          </cell>
          <cell r="AD30">
            <v>730958</v>
          </cell>
          <cell r="AE30">
            <v>1455303637.3299999</v>
          </cell>
          <cell r="AF30">
            <v>-1455303637.3299999</v>
          </cell>
        </row>
        <row r="31">
          <cell r="A31" t="str">
            <v>3-1-01-1-02-3-02</v>
          </cell>
          <cell r="D31" t="str">
            <v>3</v>
          </cell>
          <cell r="E31" t="str">
            <v>1</v>
          </cell>
          <cell r="F31" t="str">
            <v>01</v>
          </cell>
          <cell r="G31" t="str">
            <v>1</v>
          </cell>
          <cell r="H31" t="str">
            <v>02</v>
          </cell>
          <cell r="I31" t="str">
            <v>3</v>
          </cell>
          <cell r="J31" t="str">
            <v>02</v>
          </cell>
          <cell r="X31" t="str">
            <v>INTERESES DE MORA</v>
          </cell>
          <cell r="Y31">
            <v>77155740</v>
          </cell>
          <cell r="Z31">
            <v>0</v>
          </cell>
          <cell r="AA31">
            <v>77155740</v>
          </cell>
          <cell r="AB31">
            <v>208672519</v>
          </cell>
          <cell r="AC31">
            <v>452055396.67000002</v>
          </cell>
          <cell r="AD31">
            <v>12000000</v>
          </cell>
          <cell r="AE31">
            <v>440055396.67000002</v>
          </cell>
          <cell r="AF31">
            <v>-362899656.67000002</v>
          </cell>
        </row>
        <row r="32">
          <cell r="A32" t="str">
            <v>3-1-01-1-02-3-02-02</v>
          </cell>
          <cell r="D32" t="str">
            <v>3</v>
          </cell>
          <cell r="E32" t="str">
            <v>1</v>
          </cell>
          <cell r="F32" t="str">
            <v>01</v>
          </cell>
          <cell r="G32" t="str">
            <v>1</v>
          </cell>
          <cell r="H32" t="str">
            <v>02</v>
          </cell>
          <cell r="I32" t="str">
            <v>3</v>
          </cell>
          <cell r="J32" t="str">
            <v>02</v>
          </cell>
          <cell r="K32" t="str">
            <v>02</v>
          </cell>
          <cell r="X32" t="str">
            <v>FINANCIEROS</v>
          </cell>
          <cell r="Y32">
            <v>0</v>
          </cell>
          <cell r="Z32">
            <v>0</v>
          </cell>
          <cell r="AA32">
            <v>0</v>
          </cell>
          <cell r="AB32">
            <v>208672519</v>
          </cell>
          <cell r="AC32">
            <v>452055396.67000002</v>
          </cell>
          <cell r="AD32">
            <v>12000000</v>
          </cell>
          <cell r="AE32">
            <v>440055396.67000002</v>
          </cell>
          <cell r="AF32">
            <v>-440055396.67000002</v>
          </cell>
        </row>
        <row r="33">
          <cell r="A33" t="str">
            <v>3-1-01-1-02-5</v>
          </cell>
          <cell r="D33" t="str">
            <v>3</v>
          </cell>
          <cell r="E33" t="str">
            <v>1</v>
          </cell>
          <cell r="F33" t="str">
            <v>01</v>
          </cell>
          <cell r="G33" t="str">
            <v>1</v>
          </cell>
          <cell r="H33" t="str">
            <v>02</v>
          </cell>
          <cell r="I33" t="str">
            <v>5</v>
          </cell>
          <cell r="X33" t="str">
            <v>VENTA DE BIENES Y SERVICIOS</v>
          </cell>
          <cell r="Y33">
            <v>0</v>
          </cell>
          <cell r="Z33">
            <v>0</v>
          </cell>
          <cell r="AA33">
            <v>0</v>
          </cell>
          <cell r="AB33">
            <v>4033.62</v>
          </cell>
          <cell r="AC33">
            <v>23025.23</v>
          </cell>
          <cell r="AD33">
            <v>0</v>
          </cell>
          <cell r="AE33">
            <v>23025.23</v>
          </cell>
          <cell r="AF33">
            <v>-23025.23</v>
          </cell>
        </row>
        <row r="34">
          <cell r="A34" t="str">
            <v>3-1-01-1-02-5-02</v>
          </cell>
          <cell r="D34" t="str">
            <v>3</v>
          </cell>
          <cell r="E34" t="str">
            <v>1</v>
          </cell>
          <cell r="F34" t="str">
            <v>01</v>
          </cell>
          <cell r="G34" t="str">
            <v>1</v>
          </cell>
          <cell r="H34" t="str">
            <v>02</v>
          </cell>
          <cell r="I34" t="str">
            <v>5</v>
          </cell>
          <cell r="J34" t="str">
            <v>02</v>
          </cell>
          <cell r="X34" t="str">
            <v>VENTAS INCIDENTALES DE ESTABLECIMIENTO NO DE MERCADO</v>
          </cell>
          <cell r="Y34">
            <v>0</v>
          </cell>
          <cell r="Z34">
            <v>0</v>
          </cell>
          <cell r="AA34">
            <v>0</v>
          </cell>
          <cell r="AB34">
            <v>4033.62</v>
          </cell>
          <cell r="AC34">
            <v>23025.23</v>
          </cell>
          <cell r="AD34">
            <v>0</v>
          </cell>
          <cell r="AE34">
            <v>23025.23</v>
          </cell>
          <cell r="AF34">
            <v>-23025.23</v>
          </cell>
        </row>
        <row r="35">
          <cell r="A35" t="str">
            <v>3-1-01-1-02-5-02-04</v>
          </cell>
          <cell r="D35" t="str">
            <v>3</v>
          </cell>
          <cell r="E35" t="str">
            <v>1</v>
          </cell>
          <cell r="F35" t="str">
            <v>01</v>
          </cell>
          <cell r="G35" t="str">
            <v>1</v>
          </cell>
          <cell r="H35" t="str">
            <v>02</v>
          </cell>
          <cell r="I35" t="str">
            <v>5</v>
          </cell>
          <cell r="J35" t="str">
            <v>02</v>
          </cell>
          <cell r="K35" t="str">
            <v>04</v>
          </cell>
          <cell r="X35" t="str">
            <v>PRODUCTOS METÁLICOS, MAQUINARIA Y EQUIPO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4201.68</v>
          </cell>
          <cell r="AD35">
            <v>0</v>
          </cell>
          <cell r="AE35">
            <v>4201.68</v>
          </cell>
          <cell r="AF35">
            <v>-4201.68</v>
          </cell>
        </row>
        <row r="36">
          <cell r="A36" t="str">
            <v>3-1-01-1-02-5-02-04-7</v>
          </cell>
          <cell r="D36" t="str">
            <v>3</v>
          </cell>
          <cell r="E36" t="str">
            <v>1</v>
          </cell>
          <cell r="F36" t="str">
            <v>01</v>
          </cell>
          <cell r="G36" t="str">
            <v>1</v>
          </cell>
          <cell r="H36" t="str">
            <v>02</v>
          </cell>
          <cell r="I36" t="str">
            <v>5</v>
          </cell>
          <cell r="J36" t="str">
            <v>02</v>
          </cell>
          <cell r="K36" t="str">
            <v>04</v>
          </cell>
          <cell r="L36" t="str">
            <v>7</v>
          </cell>
          <cell r="X36" t="str">
            <v>EQUIPO Y APARATOS DE RADIO, TELEVISIÓN Y COMUNICACIONES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4201.68</v>
          </cell>
          <cell r="AD36">
            <v>0</v>
          </cell>
          <cell r="AE36">
            <v>4201.68</v>
          </cell>
          <cell r="AF36">
            <v>-4201.68</v>
          </cell>
        </row>
        <row r="37">
          <cell r="A37" t="str">
            <v>3-1-01-1-02-5-02-04-7-9</v>
          </cell>
          <cell r="D37" t="str">
            <v>3</v>
          </cell>
          <cell r="E37" t="str">
            <v>1</v>
          </cell>
          <cell r="F37" t="str">
            <v>01</v>
          </cell>
          <cell r="G37" t="str">
            <v>1</v>
          </cell>
          <cell r="H37" t="str">
            <v>02</v>
          </cell>
          <cell r="I37" t="str">
            <v>5</v>
          </cell>
          <cell r="J37" t="str">
            <v>02</v>
          </cell>
          <cell r="K37" t="str">
            <v>04</v>
          </cell>
          <cell r="L37" t="str">
            <v>7</v>
          </cell>
          <cell r="M37" t="str">
            <v>9</v>
          </cell>
          <cell r="X37" t="str">
            <v>TARJETAS CON BANDAS MAGNÉTICAS O PLAQUETAS (CHIP)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4201.68</v>
          </cell>
          <cell r="AD37">
            <v>0</v>
          </cell>
          <cell r="AE37">
            <v>4201.68</v>
          </cell>
          <cell r="AF37">
            <v>-4201.68</v>
          </cell>
        </row>
        <row r="38">
          <cell r="A38" t="str">
            <v>3-1-01-1-02-5-02-08</v>
          </cell>
          <cell r="D38" t="str">
            <v>3</v>
          </cell>
          <cell r="E38" t="str">
            <v>1</v>
          </cell>
          <cell r="F38" t="str">
            <v>01</v>
          </cell>
          <cell r="G38" t="str">
            <v>1</v>
          </cell>
          <cell r="H38" t="str">
            <v>02</v>
          </cell>
          <cell r="I38" t="str">
            <v>5</v>
          </cell>
          <cell r="J38" t="str">
            <v>02</v>
          </cell>
          <cell r="K38" t="str">
            <v>08</v>
          </cell>
          <cell r="X38" t="str">
            <v>SERVICIOS PRESTADOS A LAS EMPRESAS Y SERVICIOS DE PRODUCCIÓN</v>
          </cell>
          <cell r="Y38">
            <v>0</v>
          </cell>
          <cell r="Z38">
            <v>0</v>
          </cell>
          <cell r="AA38">
            <v>0</v>
          </cell>
          <cell r="AB38">
            <v>4033.62</v>
          </cell>
          <cell r="AC38">
            <v>18823.55</v>
          </cell>
          <cell r="AD38">
            <v>0</v>
          </cell>
          <cell r="AE38">
            <v>18823.55</v>
          </cell>
          <cell r="AF38">
            <v>-18823.55</v>
          </cell>
        </row>
        <row r="39">
          <cell r="A39" t="str">
            <v>3-1-01-1-02-5-02-08-9</v>
          </cell>
          <cell r="D39" t="str">
            <v>3</v>
          </cell>
          <cell r="E39" t="str">
            <v>1</v>
          </cell>
          <cell r="F39" t="str">
            <v>01</v>
          </cell>
          <cell r="G39" t="str">
            <v>1</v>
          </cell>
          <cell r="H39" t="str">
            <v>02</v>
          </cell>
          <cell r="I39" t="str">
            <v>5</v>
          </cell>
          <cell r="J39" t="str">
            <v>02</v>
          </cell>
          <cell r="K39" t="str">
            <v>08</v>
          </cell>
          <cell r="L39" t="str">
            <v>9</v>
          </cell>
          <cell r="X39" t="str">
            <v>OTROS SERVICIOS DE FABRICACIÓN; SERVICIOS DE EDICIÓN, IMPRESIÓN Y REPRODUCCIÓN; SERVICIOS DE RECUPERACIÓN DE MATERIALES</v>
          </cell>
          <cell r="Y39">
            <v>0</v>
          </cell>
          <cell r="Z39">
            <v>0</v>
          </cell>
          <cell r="AA39">
            <v>0</v>
          </cell>
          <cell r="AB39">
            <v>4033.62</v>
          </cell>
          <cell r="AC39">
            <v>18823.55</v>
          </cell>
          <cell r="AD39">
            <v>0</v>
          </cell>
          <cell r="AE39">
            <v>18823.55</v>
          </cell>
          <cell r="AF39">
            <v>-18823.55</v>
          </cell>
        </row>
        <row r="40">
          <cell r="A40" t="str">
            <v>3-1-01-1-02-5-02-08-9-1</v>
          </cell>
          <cell r="D40" t="str">
            <v>3</v>
          </cell>
          <cell r="E40" t="str">
            <v>1</v>
          </cell>
          <cell r="F40" t="str">
            <v>01</v>
          </cell>
          <cell r="G40" t="str">
            <v>1</v>
          </cell>
          <cell r="H40" t="str">
            <v>02</v>
          </cell>
          <cell r="I40" t="str">
            <v>5</v>
          </cell>
          <cell r="J40" t="str">
            <v>02</v>
          </cell>
          <cell r="K40" t="str">
            <v>08</v>
          </cell>
          <cell r="L40" t="str">
            <v>9</v>
          </cell>
          <cell r="M40" t="str">
            <v>1</v>
          </cell>
          <cell r="X40" t="str">
            <v>SERVICIOS DE EDICIÓN, IMPRESIÓN Y REPRODUCCIÓN</v>
          </cell>
          <cell r="Y40">
            <v>0</v>
          </cell>
          <cell r="Z40">
            <v>0</v>
          </cell>
          <cell r="AA40">
            <v>0</v>
          </cell>
          <cell r="AB40">
            <v>4033.62</v>
          </cell>
          <cell r="AC40">
            <v>18823.55</v>
          </cell>
          <cell r="AD40">
            <v>0</v>
          </cell>
          <cell r="AE40">
            <v>18823.55</v>
          </cell>
          <cell r="AF40">
            <v>-18823.55</v>
          </cell>
        </row>
        <row r="41">
          <cell r="A41" t="str">
            <v>3-1-01-1-02-6</v>
          </cell>
          <cell r="D41" t="str">
            <v>3</v>
          </cell>
          <cell r="E41" t="str">
            <v>1</v>
          </cell>
          <cell r="F41" t="str">
            <v>01</v>
          </cell>
          <cell r="G41" t="str">
            <v>1</v>
          </cell>
          <cell r="H41" t="str">
            <v>02</v>
          </cell>
          <cell r="I41" t="str">
            <v>6</v>
          </cell>
          <cell r="X41" t="str">
            <v>TRANSFERENCIAS CORRIENTES</v>
          </cell>
          <cell r="Y41">
            <v>0</v>
          </cell>
          <cell r="Z41">
            <v>0</v>
          </cell>
          <cell r="AA41">
            <v>0</v>
          </cell>
          <cell r="AB41">
            <v>26000000</v>
          </cell>
          <cell r="AC41">
            <v>26000000</v>
          </cell>
          <cell r="AD41">
            <v>0</v>
          </cell>
          <cell r="AE41">
            <v>26000000</v>
          </cell>
          <cell r="AF41">
            <v>-26000000</v>
          </cell>
        </row>
        <row r="42">
          <cell r="A42" t="str">
            <v>3-1-01-1-02-6-02</v>
          </cell>
          <cell r="D42" t="str">
            <v>3</v>
          </cell>
          <cell r="E42" t="str">
            <v>1</v>
          </cell>
          <cell r="F42" t="str">
            <v>01</v>
          </cell>
          <cell r="G42" t="str">
            <v>1</v>
          </cell>
          <cell r="H42" t="str">
            <v>02</v>
          </cell>
          <cell r="I42" t="str">
            <v>6</v>
          </cell>
          <cell r="J42" t="str">
            <v>02</v>
          </cell>
          <cell r="X42" t="str">
            <v>SENTENCIAS Y CONCILIACIONES</v>
          </cell>
          <cell r="Y42">
            <v>0</v>
          </cell>
          <cell r="Z42">
            <v>0</v>
          </cell>
          <cell r="AA42">
            <v>0</v>
          </cell>
          <cell r="AB42">
            <v>26000000</v>
          </cell>
          <cell r="AC42">
            <v>26000000</v>
          </cell>
          <cell r="AD42">
            <v>0</v>
          </cell>
          <cell r="AE42">
            <v>26000000</v>
          </cell>
          <cell r="AF42">
            <v>-26000000</v>
          </cell>
        </row>
        <row r="43">
          <cell r="A43" t="str">
            <v>3-1-01-1-02-6-02-01</v>
          </cell>
          <cell r="D43" t="str">
            <v>3</v>
          </cell>
          <cell r="E43" t="str">
            <v>1</v>
          </cell>
          <cell r="F43" t="str">
            <v>01</v>
          </cell>
          <cell r="G43" t="str">
            <v>1</v>
          </cell>
          <cell r="H43" t="str">
            <v>02</v>
          </cell>
          <cell r="I43" t="str">
            <v>6</v>
          </cell>
          <cell r="J43" t="str">
            <v>02</v>
          </cell>
          <cell r="K43" t="str">
            <v>01</v>
          </cell>
          <cell r="X43" t="str">
            <v>SENTENCIAS</v>
          </cell>
          <cell r="Y43">
            <v>0</v>
          </cell>
          <cell r="Z43">
            <v>0</v>
          </cell>
          <cell r="AA43">
            <v>0</v>
          </cell>
          <cell r="AB43">
            <v>26000000</v>
          </cell>
          <cell r="AC43">
            <v>26000000</v>
          </cell>
          <cell r="AD43">
            <v>0</v>
          </cell>
          <cell r="AE43">
            <v>26000000</v>
          </cell>
          <cell r="AF43">
            <v>-26000000</v>
          </cell>
        </row>
        <row r="44">
          <cell r="A44" t="str">
            <v>3-1-01-2</v>
          </cell>
          <cell r="D44" t="str">
            <v>3</v>
          </cell>
          <cell r="E44" t="str">
            <v>1</v>
          </cell>
          <cell r="F44" t="str">
            <v>01</v>
          </cell>
          <cell r="G44" t="str">
            <v>2</v>
          </cell>
          <cell r="X44" t="str">
            <v>RECURSOS DE CAPITAL</v>
          </cell>
          <cell r="Y44">
            <v>83500000000</v>
          </cell>
          <cell r="Z44">
            <v>0</v>
          </cell>
          <cell r="AA44">
            <v>83500000000</v>
          </cell>
          <cell r="AB44">
            <v>2417706.06</v>
          </cell>
          <cell r="AC44">
            <v>28176835.800000001</v>
          </cell>
          <cell r="AD44">
            <v>0</v>
          </cell>
          <cell r="AE44">
            <v>28176835.800000001</v>
          </cell>
          <cell r="AF44">
            <v>83471823164.199997</v>
          </cell>
        </row>
        <row r="45">
          <cell r="A45" t="str">
            <v>3-1-01-2-02</v>
          </cell>
          <cell r="D45" t="str">
            <v>3</v>
          </cell>
          <cell r="E45" t="str">
            <v>1</v>
          </cell>
          <cell r="F45" t="str">
            <v>01</v>
          </cell>
          <cell r="G45" t="str">
            <v>2</v>
          </cell>
          <cell r="H45" t="str">
            <v>02</v>
          </cell>
          <cell r="X45" t="str">
            <v>EXCEDENTES FINANCIEROS</v>
          </cell>
          <cell r="Y45">
            <v>83500000000</v>
          </cell>
          <cell r="Z45">
            <v>0</v>
          </cell>
          <cell r="AA45">
            <v>83500000000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83500000000</v>
          </cell>
        </row>
        <row r="46">
          <cell r="A46" t="str">
            <v>3-1-01-2-02-1</v>
          </cell>
          <cell r="D46" t="str">
            <v>3</v>
          </cell>
          <cell r="E46" t="str">
            <v>1</v>
          </cell>
          <cell r="F46" t="str">
            <v>01</v>
          </cell>
          <cell r="G46" t="str">
            <v>2</v>
          </cell>
          <cell r="H46" t="str">
            <v>02</v>
          </cell>
          <cell r="I46" t="str">
            <v>1</v>
          </cell>
          <cell r="X46" t="str">
            <v>ESTABLECIMIENTOS PÚBLICOS</v>
          </cell>
          <cell r="Y46">
            <v>83500000000</v>
          </cell>
          <cell r="Z46">
            <v>0</v>
          </cell>
          <cell r="AA46">
            <v>83500000000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83500000000</v>
          </cell>
        </row>
        <row r="47">
          <cell r="A47" t="str">
            <v>3-1-01-2-05</v>
          </cell>
          <cell r="D47" t="str">
            <v>3</v>
          </cell>
          <cell r="E47" t="str">
            <v>1</v>
          </cell>
          <cell r="F47" t="str">
            <v>01</v>
          </cell>
          <cell r="G47" t="str">
            <v>2</v>
          </cell>
          <cell r="H47" t="str">
            <v>05</v>
          </cell>
          <cell r="X47" t="str">
            <v>RENDIMIENTOS FINANCIEROS</v>
          </cell>
          <cell r="Y47">
            <v>0</v>
          </cell>
          <cell r="Z47">
            <v>0</v>
          </cell>
          <cell r="AA47">
            <v>0</v>
          </cell>
          <cell r="AB47">
            <v>2246.06</v>
          </cell>
          <cell r="AC47">
            <v>3026.8</v>
          </cell>
          <cell r="AD47">
            <v>0</v>
          </cell>
          <cell r="AE47">
            <v>3026.8</v>
          </cell>
          <cell r="AF47">
            <v>-3026.8</v>
          </cell>
        </row>
        <row r="48">
          <cell r="A48" t="str">
            <v>3-1-01-2-05-1</v>
          </cell>
          <cell r="D48" t="str">
            <v>3</v>
          </cell>
          <cell r="E48" t="str">
            <v>1</v>
          </cell>
          <cell r="F48" t="str">
            <v>01</v>
          </cell>
          <cell r="G48" t="str">
            <v>2</v>
          </cell>
          <cell r="H48" t="str">
            <v>05</v>
          </cell>
          <cell r="I48" t="str">
            <v>1</v>
          </cell>
          <cell r="X48" t="str">
            <v>RECURSOS DE LA ENTIDAD</v>
          </cell>
          <cell r="Y48">
            <v>0</v>
          </cell>
          <cell r="Z48">
            <v>0</v>
          </cell>
          <cell r="AA48">
            <v>0</v>
          </cell>
          <cell r="AB48">
            <v>2246.06</v>
          </cell>
          <cell r="AC48">
            <v>3026.8</v>
          </cell>
          <cell r="AD48">
            <v>0</v>
          </cell>
          <cell r="AE48">
            <v>3026.8</v>
          </cell>
          <cell r="AF48">
            <v>-3026.8</v>
          </cell>
        </row>
        <row r="49">
          <cell r="A49" t="str">
            <v>3-1-01-2-05-1-02</v>
          </cell>
          <cell r="D49" t="str">
            <v>3</v>
          </cell>
          <cell r="E49" t="str">
            <v>1</v>
          </cell>
          <cell r="F49" t="str">
            <v>01</v>
          </cell>
          <cell r="G49" t="str">
            <v>2</v>
          </cell>
          <cell r="H49" t="str">
            <v>05</v>
          </cell>
          <cell r="I49" t="str">
            <v>1</v>
          </cell>
          <cell r="J49" t="str">
            <v>02</v>
          </cell>
          <cell r="X49" t="str">
            <v>DEPÓSITOS</v>
          </cell>
          <cell r="Y49">
            <v>0</v>
          </cell>
          <cell r="Z49">
            <v>0</v>
          </cell>
          <cell r="AA49">
            <v>0</v>
          </cell>
          <cell r="AB49">
            <v>2246.06</v>
          </cell>
          <cell r="AC49">
            <v>3026.8</v>
          </cell>
          <cell r="AD49">
            <v>0</v>
          </cell>
          <cell r="AE49">
            <v>3026.8</v>
          </cell>
          <cell r="AF49">
            <v>-3026.8</v>
          </cell>
        </row>
        <row r="50">
          <cell r="A50" t="str">
            <v>3-1-01-2-05-1-02-01</v>
          </cell>
          <cell r="D50" t="str">
            <v>3</v>
          </cell>
          <cell r="E50" t="str">
            <v>1</v>
          </cell>
          <cell r="F50" t="str">
            <v>01</v>
          </cell>
          <cell r="G50" t="str">
            <v>2</v>
          </cell>
          <cell r="H50" t="str">
            <v>05</v>
          </cell>
          <cell r="I50" t="str">
            <v>1</v>
          </cell>
          <cell r="J50" t="str">
            <v>02</v>
          </cell>
          <cell r="K50" t="str">
            <v>01</v>
          </cell>
          <cell r="X50" t="str">
            <v>INTERESES SOBRE DEPÓSITOS EN INSTITUCIONES FINANCIERAS</v>
          </cell>
          <cell r="Y50">
            <v>0</v>
          </cell>
          <cell r="Z50">
            <v>0</v>
          </cell>
          <cell r="AA50">
            <v>0</v>
          </cell>
          <cell r="AB50">
            <v>2246.06</v>
          </cell>
          <cell r="AC50">
            <v>3026.8</v>
          </cell>
          <cell r="AD50">
            <v>0</v>
          </cell>
          <cell r="AE50">
            <v>3026.8</v>
          </cell>
          <cell r="AF50">
            <v>-3026.8</v>
          </cell>
        </row>
        <row r="51">
          <cell r="A51" t="str">
            <v>3-1-01-2-13</v>
          </cell>
          <cell r="D51" t="str">
            <v>3</v>
          </cell>
          <cell r="E51" t="str">
            <v>1</v>
          </cell>
          <cell r="F51" t="str">
            <v>01</v>
          </cell>
          <cell r="G51" t="str">
            <v>2</v>
          </cell>
          <cell r="H51" t="str">
            <v>13</v>
          </cell>
          <cell r="X51" t="str">
            <v>REINTEGROS Y OTROS RECURSOS NO APROPIADOS</v>
          </cell>
          <cell r="Y51">
            <v>0</v>
          </cell>
          <cell r="Z51">
            <v>0</v>
          </cell>
          <cell r="AA51">
            <v>0</v>
          </cell>
          <cell r="AB51">
            <v>2415460</v>
          </cell>
          <cell r="AC51">
            <v>28173809</v>
          </cell>
          <cell r="AD51">
            <v>0</v>
          </cell>
          <cell r="AE51">
            <v>28173809</v>
          </cell>
          <cell r="AF51">
            <v>-28173809</v>
          </cell>
        </row>
        <row r="52">
          <cell r="A52" t="str">
            <v>3-1-01-2-13-1</v>
          </cell>
          <cell r="D52" t="str">
            <v>3</v>
          </cell>
          <cell r="E52" t="str">
            <v>1</v>
          </cell>
          <cell r="F52" t="str">
            <v>01</v>
          </cell>
          <cell r="G52" t="str">
            <v>2</v>
          </cell>
          <cell r="H52" t="str">
            <v>13</v>
          </cell>
          <cell r="I52" t="str">
            <v>1</v>
          </cell>
          <cell r="X52" t="str">
            <v>REINTEGROS</v>
          </cell>
          <cell r="Y52">
            <v>0</v>
          </cell>
          <cell r="Z52">
            <v>0</v>
          </cell>
          <cell r="AA52">
            <v>0</v>
          </cell>
          <cell r="AB52">
            <v>1718345</v>
          </cell>
          <cell r="AC52">
            <v>26364546</v>
          </cell>
          <cell r="AD52">
            <v>0</v>
          </cell>
          <cell r="AE52">
            <v>26364546</v>
          </cell>
          <cell r="AF52">
            <v>-26364546</v>
          </cell>
        </row>
        <row r="53">
          <cell r="A53" t="str">
            <v>3-1-01-2-13-1-01</v>
          </cell>
          <cell r="D53" t="str">
            <v>3</v>
          </cell>
          <cell r="E53" t="str">
            <v>1</v>
          </cell>
          <cell r="F53" t="str">
            <v>01</v>
          </cell>
          <cell r="G53" t="str">
            <v>2</v>
          </cell>
          <cell r="H53" t="str">
            <v>13</v>
          </cell>
          <cell r="I53" t="str">
            <v>1</v>
          </cell>
          <cell r="J53" t="str">
            <v>01</v>
          </cell>
          <cell r="X53" t="str">
            <v>REINTEGROS INCAPACIDADES</v>
          </cell>
          <cell r="Y53">
            <v>0</v>
          </cell>
          <cell r="Z53">
            <v>0</v>
          </cell>
          <cell r="AA53">
            <v>0</v>
          </cell>
          <cell r="AB53">
            <v>1718345</v>
          </cell>
          <cell r="AC53">
            <v>22793566</v>
          </cell>
          <cell r="AD53">
            <v>0</v>
          </cell>
          <cell r="AE53">
            <v>22793566</v>
          </cell>
          <cell r="AF53">
            <v>-22793566</v>
          </cell>
        </row>
        <row r="54">
          <cell r="A54" t="str">
            <v>3-1-01-2-13-1-03</v>
          </cell>
          <cell r="D54" t="str">
            <v>3</v>
          </cell>
          <cell r="E54" t="str">
            <v>1</v>
          </cell>
          <cell r="F54" t="str">
            <v>01</v>
          </cell>
          <cell r="G54" t="str">
            <v>2</v>
          </cell>
          <cell r="H54" t="str">
            <v>13</v>
          </cell>
          <cell r="I54" t="str">
            <v>1</v>
          </cell>
          <cell r="J54" t="str">
            <v>03</v>
          </cell>
          <cell r="X54" t="str">
            <v>REINTEGROS GASTOS DE FUNCIONAMIENTO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2469352</v>
          </cell>
          <cell r="AD54">
            <v>0</v>
          </cell>
          <cell r="AE54">
            <v>2469352</v>
          </cell>
          <cell r="AF54">
            <v>-2469352</v>
          </cell>
        </row>
        <row r="55">
          <cell r="A55" t="str">
            <v>3-1-01-2-13-1-05</v>
          </cell>
          <cell r="D55" t="str">
            <v>3</v>
          </cell>
          <cell r="E55" t="str">
            <v>1</v>
          </cell>
          <cell r="F55" t="str">
            <v>01</v>
          </cell>
          <cell r="G55" t="str">
            <v>2</v>
          </cell>
          <cell r="H55" t="str">
            <v>13</v>
          </cell>
          <cell r="I55" t="str">
            <v>1</v>
          </cell>
          <cell r="J55" t="str">
            <v>05</v>
          </cell>
          <cell r="X55" t="str">
            <v>REINTEGROS GASTOS DE INVERSION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1101628</v>
          </cell>
          <cell r="AD55">
            <v>0</v>
          </cell>
          <cell r="AE55">
            <v>1101628</v>
          </cell>
          <cell r="AF55">
            <v>-1101628</v>
          </cell>
        </row>
        <row r="56">
          <cell r="A56" t="str">
            <v>3-1-01-2-13-2</v>
          </cell>
          <cell r="D56" t="str">
            <v>3</v>
          </cell>
          <cell r="E56" t="str">
            <v>1</v>
          </cell>
          <cell r="F56" t="str">
            <v>01</v>
          </cell>
          <cell r="G56" t="str">
            <v>2</v>
          </cell>
          <cell r="H56" t="str">
            <v>13</v>
          </cell>
          <cell r="I56" t="str">
            <v>2</v>
          </cell>
          <cell r="X56" t="str">
            <v>RECURSOS NO APROPIADOS</v>
          </cell>
          <cell r="Y56">
            <v>0</v>
          </cell>
          <cell r="Z56">
            <v>0</v>
          </cell>
          <cell r="AA56">
            <v>0</v>
          </cell>
          <cell r="AB56">
            <v>697115</v>
          </cell>
          <cell r="AC56">
            <v>1809263</v>
          </cell>
          <cell r="AD56">
            <v>0</v>
          </cell>
          <cell r="AE56">
            <v>1809263</v>
          </cell>
          <cell r="AF56">
            <v>-1809263</v>
          </cell>
        </row>
        <row r="57">
          <cell r="A57" t="str">
            <v>3-1-01-2-13-2-03</v>
          </cell>
          <cell r="D57" t="str">
            <v>3</v>
          </cell>
          <cell r="E57" t="str">
            <v>1</v>
          </cell>
          <cell r="F57" t="str">
            <v>01</v>
          </cell>
          <cell r="G57" t="str">
            <v>2</v>
          </cell>
          <cell r="H57" t="str">
            <v>13</v>
          </cell>
          <cell r="I57" t="str">
            <v>2</v>
          </cell>
          <cell r="J57" t="str">
            <v>03</v>
          </cell>
          <cell r="X57" t="str">
            <v>APROVECHAMIENTOS</v>
          </cell>
          <cell r="Y57">
            <v>0</v>
          </cell>
          <cell r="Z57">
            <v>0</v>
          </cell>
          <cell r="AA57">
            <v>0</v>
          </cell>
          <cell r="AB57">
            <v>697115</v>
          </cell>
          <cell r="AC57">
            <v>1809263</v>
          </cell>
          <cell r="AD57">
            <v>0</v>
          </cell>
          <cell r="AE57">
            <v>1809263</v>
          </cell>
          <cell r="AF57">
            <v>-1809263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9"/>
  <sheetViews>
    <sheetView showGridLines="0" tabSelected="1" topLeftCell="A3" zoomScaleNormal="100" zoomScaleSheetLayoutView="100" workbookViewId="0">
      <selection activeCell="W8" sqref="W8"/>
    </sheetView>
  </sheetViews>
  <sheetFormatPr baseColWidth="10" defaultColWidth="11.42578125" defaultRowHeight="15" x14ac:dyDescent="0.25"/>
  <cols>
    <col min="1" max="1" width="16.85546875" style="1" customWidth="1"/>
    <col min="2" max="2" width="31.5703125" style="1" customWidth="1"/>
    <col min="3" max="3" width="16.140625" style="45" hidden="1" customWidth="1"/>
    <col min="4" max="4" width="18.140625" style="3" hidden="1" customWidth="1"/>
    <col min="5" max="5" width="16.85546875" style="3" bestFit="1" customWidth="1"/>
    <col min="6" max="6" width="14.140625" style="1" hidden="1" customWidth="1"/>
    <col min="7" max="7" width="15.140625" style="44" hidden="1" customWidth="1"/>
    <col min="8" max="8" width="15.140625" style="21" customWidth="1"/>
    <col min="9" max="10" width="15.140625" style="1" hidden="1" customWidth="1"/>
    <col min="11" max="11" width="13.7109375" style="1" hidden="1" customWidth="1"/>
    <col min="12" max="12" width="15.140625" style="1" hidden="1" customWidth="1"/>
    <col min="13" max="13" width="20.28515625" style="57" hidden="1" customWidth="1"/>
    <col min="14" max="14" width="23" style="1" hidden="1" customWidth="1"/>
    <col min="15" max="15" width="15.140625" style="1" hidden="1" customWidth="1"/>
    <col min="16" max="16" width="18.5703125" style="1" hidden="1" customWidth="1"/>
    <col min="17" max="17" width="15.140625" style="25" hidden="1" customWidth="1"/>
    <col min="18" max="19" width="16.140625" style="57" bestFit="1" customWidth="1"/>
    <col min="20" max="20" width="18.140625" style="21" customWidth="1"/>
    <col min="21" max="21" width="17.42578125" style="21" customWidth="1"/>
    <col min="22" max="22" width="11.4257812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99" t="s">
        <v>91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24" ht="18.75" customHeight="1" x14ac:dyDescent="0.25">
      <c r="A2" s="100" t="s">
        <v>92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4" ht="25.5" customHeight="1" x14ac:dyDescent="0.25">
      <c r="A3" s="97" t="s">
        <v>93</v>
      </c>
      <c r="B3" s="95" t="s">
        <v>10</v>
      </c>
      <c r="C3" s="98" t="s">
        <v>94</v>
      </c>
      <c r="D3" s="98"/>
      <c r="E3" s="98"/>
      <c r="F3" s="63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4"/>
      <c r="S3" s="64" t="s">
        <v>95</v>
      </c>
      <c r="T3" s="64"/>
      <c r="U3" s="64"/>
      <c r="V3" s="65"/>
    </row>
    <row r="4" spans="1:24" ht="47.25" customHeight="1" x14ac:dyDescent="0.25">
      <c r="A4" s="97"/>
      <c r="B4" s="96"/>
      <c r="C4" s="48" t="s">
        <v>11</v>
      </c>
      <c r="D4" s="49" t="s">
        <v>12</v>
      </c>
      <c r="E4" s="49" t="s">
        <v>13</v>
      </c>
      <c r="F4" s="50" t="s">
        <v>96</v>
      </c>
      <c r="G4" s="48" t="s">
        <v>97</v>
      </c>
      <c r="H4" s="51" t="s">
        <v>98</v>
      </c>
      <c r="I4" s="50" t="s">
        <v>99</v>
      </c>
      <c r="J4" s="50" t="s">
        <v>100</v>
      </c>
      <c r="K4" s="50" t="s">
        <v>101</v>
      </c>
      <c r="L4" s="50" t="s">
        <v>102</v>
      </c>
      <c r="M4" s="51" t="s">
        <v>103</v>
      </c>
      <c r="N4" s="50" t="s">
        <v>104</v>
      </c>
      <c r="O4" s="52" t="s">
        <v>105</v>
      </c>
      <c r="P4" s="52" t="s">
        <v>106</v>
      </c>
      <c r="Q4" s="53" t="s">
        <v>107</v>
      </c>
      <c r="R4" s="54" t="s">
        <v>108</v>
      </c>
      <c r="S4" s="54" t="s">
        <v>109</v>
      </c>
      <c r="T4" s="54" t="s">
        <v>18</v>
      </c>
      <c r="U4" s="88" t="s">
        <v>16</v>
      </c>
      <c r="V4" s="55" t="s">
        <v>110</v>
      </c>
    </row>
    <row r="5" spans="1:24" ht="26.25" x14ac:dyDescent="0.25">
      <c r="A5" s="34">
        <v>3</v>
      </c>
      <c r="B5" s="34" t="s">
        <v>20</v>
      </c>
      <c r="C5" s="66" cm="1">
        <f t="array" ref="C5:C36">VLOOKUP($A$5:$A$36,[1]REP_ING031_InformeEjecucionPres!$A$18:$AF$53,25,0)</f>
        <v>277639096000</v>
      </c>
      <c r="D5" s="66" cm="1">
        <f t="array" ref="D5:D36">VLOOKUP(A$5:A$36,[1]REP_ING031_InformeEjecucionPres!$A$18:$AF$53,26,0)</f>
        <v>0</v>
      </c>
      <c r="E5" s="66" cm="1">
        <f t="array" ref="E5:E36">VLOOKUP($A$5:$A$36,[1]REP_ING031_InformeEjecucionPres!$A$18:$AF$53,27,0)</f>
        <v>277639096000</v>
      </c>
      <c r="F5" s="66">
        <v>8755063591.8199997</v>
      </c>
      <c r="G5" s="67" cm="1">
        <f t="array" ref="G5:G36">VLOOKUP(A5:A36,[2]REP_ING031_InformeEjecucionPres!$A$18:$AF$54,28,0)</f>
        <v>15022215741.530001</v>
      </c>
      <c r="H5" s="67" cm="1">
        <f t="array" ref="H5:H36">VLOOKUP(A5:A36,[3]REP_ING031_InformeEjecucionPres!$A$18:$AF$57,28,0)</f>
        <v>18905563008.68</v>
      </c>
      <c r="I5" s="67"/>
      <c r="J5" s="67"/>
      <c r="K5" s="84"/>
      <c r="L5" s="67"/>
      <c r="M5" s="66"/>
      <c r="N5" s="67"/>
      <c r="O5" s="67"/>
      <c r="P5" s="66"/>
      <c r="Q5" s="67"/>
      <c r="R5" s="66" cm="1">
        <f t="array" ref="R5:R36">VLOOKUP(A5:A36,[3]REP_ING031_InformeEjecucionPres!$A$18:$AF$57,29,0)</f>
        <v>42682842342.029999</v>
      </c>
      <c r="S5" s="66" cm="1">
        <f t="array" ref="S5:S36">VLOOKUP(A5:A36,[3]REP_ING031_InformeEjecucionPres!$A$18:$AF$57,31,0)</f>
        <v>41534051522.029999</v>
      </c>
      <c r="T5" s="66" cm="1">
        <f t="array" ref="T5:T36">VLOOKUP(A5:A36,[3]REP_ING031_InformeEjecucionPres!$A$18:$AF$57,32,0)</f>
        <v>236105044477.97</v>
      </c>
      <c r="U5" s="66" cm="1">
        <f t="array" ref="U5:U36">VLOOKUP(A5:A36,[3]REP_ING031_InformeEjecucionPres!$A$18:$AF$57,30,0)</f>
        <v>1148790820</v>
      </c>
      <c r="V5" s="89">
        <f>+R5/E5</f>
        <v>0.15373498529915253</v>
      </c>
      <c r="W5" s="30"/>
      <c r="X5" s="20"/>
    </row>
    <row r="6" spans="1:24" ht="26.25" x14ac:dyDescent="0.25">
      <c r="A6" s="35" t="s">
        <v>70</v>
      </c>
      <c r="B6" s="34" t="s">
        <v>20</v>
      </c>
      <c r="C6" s="66">
        <v>277639096000</v>
      </c>
      <c r="D6" s="66">
        <v>0</v>
      </c>
      <c r="E6" s="67">
        <v>277639096000</v>
      </c>
      <c r="F6" s="67">
        <v>8755063591.8199997</v>
      </c>
      <c r="G6" s="67">
        <v>15022215741.530001</v>
      </c>
      <c r="H6" s="67">
        <v>18905563008.68</v>
      </c>
      <c r="I6" s="67"/>
      <c r="J6" s="67"/>
      <c r="K6" s="84"/>
      <c r="L6" s="67"/>
      <c r="M6" s="66"/>
      <c r="N6" s="67"/>
      <c r="O6" s="67"/>
      <c r="P6" s="66"/>
      <c r="Q6" s="67"/>
      <c r="R6" s="66">
        <v>42682842342.029999</v>
      </c>
      <c r="S6" s="66">
        <v>41534051522.029999</v>
      </c>
      <c r="T6" s="66">
        <v>236105044477.97</v>
      </c>
      <c r="U6" s="66">
        <v>1148790820</v>
      </c>
      <c r="V6" s="89">
        <f t="shared" ref="V6:V38" si="0">+R6/E6</f>
        <v>0.15373498529915253</v>
      </c>
      <c r="X6" s="30"/>
    </row>
    <row r="7" spans="1:24" ht="26.25" x14ac:dyDescent="0.25">
      <c r="A7" s="36" t="s">
        <v>71</v>
      </c>
      <c r="B7" s="37" t="s">
        <v>20</v>
      </c>
      <c r="C7" s="66">
        <v>277639096000</v>
      </c>
      <c r="D7" s="66">
        <v>0</v>
      </c>
      <c r="E7" s="67">
        <v>277639096000</v>
      </c>
      <c r="F7" s="67">
        <v>8755063591.8199997</v>
      </c>
      <c r="G7" s="67">
        <v>15022215741.530001</v>
      </c>
      <c r="H7" s="67">
        <v>18905563008.68</v>
      </c>
      <c r="I7" s="67"/>
      <c r="J7" s="67"/>
      <c r="K7" s="84"/>
      <c r="L7" s="67"/>
      <c r="M7" s="66"/>
      <c r="N7" s="67"/>
      <c r="O7" s="67"/>
      <c r="P7" s="66"/>
      <c r="Q7" s="67"/>
      <c r="R7" s="66">
        <v>42682842342.029999</v>
      </c>
      <c r="S7" s="66">
        <v>41534051522.029999</v>
      </c>
      <c r="T7" s="66">
        <v>236105044477.97</v>
      </c>
      <c r="U7" s="66">
        <v>1148790820</v>
      </c>
      <c r="V7" s="89">
        <f t="shared" si="0"/>
        <v>0.15373498529915253</v>
      </c>
      <c r="W7" s="30"/>
    </row>
    <row r="8" spans="1:24" s="29" customFormat="1" ht="18" customHeight="1" x14ac:dyDescent="0.25">
      <c r="A8" s="58" t="s">
        <v>72</v>
      </c>
      <c r="B8" s="58" t="s">
        <v>23</v>
      </c>
      <c r="C8" s="68">
        <v>194139096000</v>
      </c>
      <c r="D8" s="68">
        <v>0</v>
      </c>
      <c r="E8" s="69">
        <v>194139096000</v>
      </c>
      <c r="F8" s="69">
        <v>8739412169.9099998</v>
      </c>
      <c r="G8" s="69">
        <v>15012108033.700001</v>
      </c>
      <c r="H8" s="69">
        <v>18903145302.619999</v>
      </c>
      <c r="I8" s="69"/>
      <c r="J8" s="69"/>
      <c r="K8" s="85"/>
      <c r="L8" s="69"/>
      <c r="M8" s="69"/>
      <c r="N8" s="69"/>
      <c r="O8" s="69"/>
      <c r="P8" s="69"/>
      <c r="Q8" s="69"/>
      <c r="R8" s="68">
        <v>42654665506.230003</v>
      </c>
      <c r="S8" s="68">
        <v>41505874686.230003</v>
      </c>
      <c r="T8" s="68">
        <v>152633221313.76999</v>
      </c>
      <c r="U8" s="68">
        <v>1148790820</v>
      </c>
      <c r="V8" s="90">
        <f>+R8/E8</f>
        <v>0.2197118786739895</v>
      </c>
      <c r="W8" s="94">
        <f>+R8/E8</f>
        <v>0.2197118786739895</v>
      </c>
    </row>
    <row r="9" spans="1:24" hidden="1" x14ac:dyDescent="0.25">
      <c r="A9" s="39" t="s">
        <v>73</v>
      </c>
      <c r="B9" s="34" t="s">
        <v>25</v>
      </c>
      <c r="C9" s="66">
        <v>194139096000</v>
      </c>
      <c r="D9" s="66">
        <v>0</v>
      </c>
      <c r="E9" s="67">
        <v>194139096000</v>
      </c>
      <c r="F9" s="67">
        <v>8739412169.9099998</v>
      </c>
      <c r="G9" s="67">
        <v>15012108033.700001</v>
      </c>
      <c r="H9" s="67">
        <v>18903145302.619999</v>
      </c>
      <c r="I9" s="67"/>
      <c r="J9" s="67"/>
      <c r="K9" s="84"/>
      <c r="L9" s="67"/>
      <c r="M9" s="66"/>
      <c r="N9" s="67"/>
      <c r="O9" s="67"/>
      <c r="P9" s="66"/>
      <c r="Q9" s="67"/>
      <c r="R9" s="66">
        <v>42654665506.230003</v>
      </c>
      <c r="S9" s="66">
        <v>41505874686.230003</v>
      </c>
      <c r="T9" s="66">
        <v>152633221313.76999</v>
      </c>
      <c r="U9" s="66">
        <v>1148790820</v>
      </c>
      <c r="V9" s="89">
        <f t="shared" si="0"/>
        <v>0.2197118786739895</v>
      </c>
      <c r="W9" s="30"/>
    </row>
    <row r="10" spans="1:24" s="29" customFormat="1" ht="26.25" x14ac:dyDescent="0.25">
      <c r="A10" s="58" t="s">
        <v>74</v>
      </c>
      <c r="B10" s="59" t="s">
        <v>27</v>
      </c>
      <c r="C10" s="68">
        <v>186423522000</v>
      </c>
      <c r="D10" s="68">
        <v>0</v>
      </c>
      <c r="E10" s="69">
        <v>186423522000</v>
      </c>
      <c r="F10" s="69">
        <v>8153205223</v>
      </c>
      <c r="G10" s="69">
        <v>14335331732</v>
      </c>
      <c r="H10" s="69">
        <v>18232015534</v>
      </c>
      <c r="I10" s="69"/>
      <c r="J10" s="69"/>
      <c r="K10" s="85"/>
      <c r="L10" s="69"/>
      <c r="M10" s="68"/>
      <c r="N10" s="69"/>
      <c r="O10" s="69"/>
      <c r="P10" s="68"/>
      <c r="Q10" s="69"/>
      <c r="R10" s="68">
        <v>40720552489</v>
      </c>
      <c r="S10" s="68">
        <v>39584492627</v>
      </c>
      <c r="T10" s="68">
        <v>146839029373</v>
      </c>
      <c r="U10" s="68">
        <v>1136059862</v>
      </c>
      <c r="V10" s="90">
        <f t="shared" si="0"/>
        <v>0.21843033567942141</v>
      </c>
      <c r="W10" s="47"/>
      <c r="X10" s="31"/>
    </row>
    <row r="11" spans="1:24" ht="26.25" hidden="1" customHeight="1" x14ac:dyDescent="0.25">
      <c r="A11" s="38" t="s">
        <v>111</v>
      </c>
      <c r="B11" s="38" t="s">
        <v>29</v>
      </c>
      <c r="C11" s="66" t="e">
        <v>#N/A</v>
      </c>
      <c r="D11" s="66" t="e">
        <v>#N/A</v>
      </c>
      <c r="E11" s="67" t="e">
        <v>#N/A</v>
      </c>
      <c r="F11" s="67" t="e">
        <v>#N/A</v>
      </c>
      <c r="G11" s="67" t="e">
        <v>#N/A</v>
      </c>
      <c r="H11" s="67" t="e">
        <v>#N/A</v>
      </c>
      <c r="I11" s="67"/>
      <c r="J11" s="67"/>
      <c r="K11" s="84"/>
      <c r="L11" s="67"/>
      <c r="M11" s="66"/>
      <c r="N11" s="67"/>
      <c r="O11" s="67"/>
      <c r="P11" s="66"/>
      <c r="Q11" s="67"/>
      <c r="R11" s="66" t="e">
        <v>#N/A</v>
      </c>
      <c r="S11" s="66" t="e">
        <v>#N/A</v>
      </c>
      <c r="T11" s="67" t="e">
        <v>#N/A</v>
      </c>
      <c r="U11" s="67" t="e">
        <v>#N/A</v>
      </c>
      <c r="V11" s="89" t="e">
        <f t="shared" si="0"/>
        <v>#N/A</v>
      </c>
    </row>
    <row r="12" spans="1:24" ht="26.25" x14ac:dyDescent="0.25">
      <c r="A12" s="38" t="s">
        <v>75</v>
      </c>
      <c r="B12" s="38" t="s">
        <v>31</v>
      </c>
      <c r="C12" s="66">
        <v>94785250000</v>
      </c>
      <c r="D12" s="66">
        <v>0</v>
      </c>
      <c r="E12" s="67">
        <v>94785250000</v>
      </c>
      <c r="F12" s="67">
        <v>3037728890</v>
      </c>
      <c r="G12" s="67">
        <v>8442822245</v>
      </c>
      <c r="H12" s="67">
        <v>11546831211</v>
      </c>
      <c r="I12" s="67"/>
      <c r="J12" s="67"/>
      <c r="K12" s="84"/>
      <c r="L12" s="67"/>
      <c r="M12" s="66"/>
      <c r="N12" s="67"/>
      <c r="O12" s="67"/>
      <c r="P12" s="66"/>
      <c r="Q12" s="67"/>
      <c r="R12" s="66">
        <v>23027382346</v>
      </c>
      <c r="S12" s="66">
        <v>21991009568</v>
      </c>
      <c r="T12" s="66">
        <v>72794240432</v>
      </c>
      <c r="U12" s="66">
        <v>1036372778</v>
      </c>
      <c r="V12" s="89">
        <f t="shared" si="0"/>
        <v>0.24294267669283987</v>
      </c>
      <c r="W12" s="92"/>
      <c r="X12" s="93"/>
    </row>
    <row r="13" spans="1:24" ht="26.25" x14ac:dyDescent="0.25">
      <c r="A13" s="38" t="s">
        <v>76</v>
      </c>
      <c r="B13" s="38" t="s">
        <v>33</v>
      </c>
      <c r="C13" s="66">
        <v>9755260000</v>
      </c>
      <c r="D13" s="66">
        <v>0</v>
      </c>
      <c r="E13" s="67">
        <v>9755260000</v>
      </c>
      <c r="F13" s="67">
        <v>651183974</v>
      </c>
      <c r="G13" s="67">
        <v>998511932</v>
      </c>
      <c r="H13" s="67">
        <v>1479700410</v>
      </c>
      <c r="I13" s="67"/>
      <c r="J13" s="67"/>
      <c r="K13" s="84"/>
      <c r="L13" s="67"/>
      <c r="M13" s="66"/>
      <c r="N13" s="67"/>
      <c r="O13" s="67"/>
      <c r="P13" s="66"/>
      <c r="Q13" s="67"/>
      <c r="R13" s="66">
        <v>3129396316</v>
      </c>
      <c r="S13" s="66">
        <v>3065412294</v>
      </c>
      <c r="T13" s="66">
        <v>6689847706</v>
      </c>
      <c r="U13" s="66">
        <v>63984022</v>
      </c>
      <c r="V13" s="89">
        <f t="shared" si="0"/>
        <v>0.32079066226835573</v>
      </c>
    </row>
    <row r="14" spans="1:24" ht="26.25" x14ac:dyDescent="0.25">
      <c r="A14" s="38" t="s">
        <v>77</v>
      </c>
      <c r="B14" s="38" t="s">
        <v>35</v>
      </c>
      <c r="C14" s="66">
        <v>11379903000</v>
      </c>
      <c r="D14" s="66">
        <v>0</v>
      </c>
      <c r="E14" s="67">
        <v>11379903000</v>
      </c>
      <c r="F14" s="67">
        <v>442823666</v>
      </c>
      <c r="G14" s="67">
        <v>695119824</v>
      </c>
      <c r="H14" s="67">
        <v>770059802</v>
      </c>
      <c r="I14" s="67"/>
      <c r="J14" s="67"/>
      <c r="K14" s="84"/>
      <c r="L14" s="67"/>
      <c r="M14" s="66"/>
      <c r="N14" s="67"/>
      <c r="O14" s="67"/>
      <c r="P14" s="66"/>
      <c r="Q14" s="67"/>
      <c r="R14" s="66">
        <v>1908003292</v>
      </c>
      <c r="S14" s="66">
        <v>1905508182</v>
      </c>
      <c r="T14" s="66">
        <v>9474394818</v>
      </c>
      <c r="U14" s="66">
        <v>2495110</v>
      </c>
      <c r="V14" s="89">
        <f t="shared" si="0"/>
        <v>0.16766428430892602</v>
      </c>
    </row>
    <row r="15" spans="1:24" ht="26.25" x14ac:dyDescent="0.25">
      <c r="A15" s="38" t="s">
        <v>78</v>
      </c>
      <c r="B15" s="38" t="s">
        <v>37</v>
      </c>
      <c r="C15" s="66">
        <v>70503109000</v>
      </c>
      <c r="D15" s="66">
        <v>0</v>
      </c>
      <c r="E15" s="67">
        <v>70503109000</v>
      </c>
      <c r="F15" s="67">
        <v>4021468693</v>
      </c>
      <c r="G15" s="67">
        <v>4198877731</v>
      </c>
      <c r="H15" s="67">
        <v>4435424111</v>
      </c>
      <c r="I15" s="67"/>
      <c r="J15" s="67"/>
      <c r="K15" s="84"/>
      <c r="L15" s="67"/>
      <c r="M15" s="66"/>
      <c r="N15" s="67"/>
      <c r="O15" s="67"/>
      <c r="P15" s="66"/>
      <c r="Q15" s="67"/>
      <c r="R15" s="66">
        <v>12655770535</v>
      </c>
      <c r="S15" s="66">
        <v>12622562583</v>
      </c>
      <c r="T15" s="66">
        <v>57880546417</v>
      </c>
      <c r="U15" s="66">
        <v>33207952</v>
      </c>
      <c r="V15" s="89">
        <f t="shared" si="0"/>
        <v>0.17950655956179182</v>
      </c>
    </row>
    <row r="16" spans="1:24" s="29" customFormat="1" ht="35.25" customHeight="1" x14ac:dyDescent="0.25">
      <c r="A16" s="60" t="s">
        <v>79</v>
      </c>
      <c r="B16" s="61" t="s">
        <v>38</v>
      </c>
      <c r="C16" s="68">
        <v>7715574000</v>
      </c>
      <c r="D16" s="68">
        <v>0</v>
      </c>
      <c r="E16" s="69">
        <v>7715574000</v>
      </c>
      <c r="F16" s="69">
        <v>586194678</v>
      </c>
      <c r="G16" s="69">
        <v>676769579</v>
      </c>
      <c r="H16" s="69">
        <v>645125735</v>
      </c>
      <c r="I16" s="69"/>
      <c r="J16" s="69"/>
      <c r="K16" s="85"/>
      <c r="L16" s="69"/>
      <c r="M16" s="68"/>
      <c r="N16" s="69"/>
      <c r="O16" s="69"/>
      <c r="P16" s="68"/>
      <c r="Q16" s="69"/>
      <c r="R16" s="68">
        <v>1908089992</v>
      </c>
      <c r="S16" s="68">
        <v>1895359034</v>
      </c>
      <c r="T16" s="68">
        <v>5820214966</v>
      </c>
      <c r="U16" s="68">
        <v>12730958</v>
      </c>
      <c r="V16" s="90">
        <f t="shared" si="0"/>
        <v>0.24730369924518902</v>
      </c>
    </row>
    <row r="17" spans="1:23" hidden="1" x14ac:dyDescent="0.25">
      <c r="A17" s="42" t="s">
        <v>80</v>
      </c>
      <c r="B17" s="38" t="s">
        <v>39</v>
      </c>
      <c r="C17" s="66">
        <v>7638418260</v>
      </c>
      <c r="D17" s="66">
        <v>0</v>
      </c>
      <c r="E17" s="67">
        <v>7638418260</v>
      </c>
      <c r="F17" s="67">
        <v>473691928.32999998</v>
      </c>
      <c r="G17" s="67">
        <v>545889451</v>
      </c>
      <c r="H17" s="67">
        <v>436453216</v>
      </c>
      <c r="I17" s="67"/>
      <c r="J17" s="67"/>
      <c r="K17" s="84"/>
      <c r="L17" s="67"/>
      <c r="M17" s="66"/>
      <c r="N17" s="67"/>
      <c r="O17" s="67"/>
      <c r="P17" s="66"/>
      <c r="Q17" s="67"/>
      <c r="R17" s="66">
        <v>1456034595.3299999</v>
      </c>
      <c r="S17" s="66">
        <v>1455303637.3299999</v>
      </c>
      <c r="T17" s="66">
        <v>6183114622.6700001</v>
      </c>
      <c r="U17" s="66">
        <v>730958</v>
      </c>
      <c r="V17" s="89">
        <f t="shared" si="0"/>
        <v>0.19061990922319563</v>
      </c>
    </row>
    <row r="18" spans="1:23" hidden="1" x14ac:dyDescent="0.25">
      <c r="A18" s="42" t="s">
        <v>81</v>
      </c>
      <c r="B18" s="38" t="s">
        <v>41</v>
      </c>
      <c r="C18" s="66">
        <v>0</v>
      </c>
      <c r="D18" s="66">
        <v>0</v>
      </c>
      <c r="E18" s="67">
        <v>0</v>
      </c>
      <c r="F18" s="67">
        <v>473691928.32999998</v>
      </c>
      <c r="G18" s="67">
        <v>545889451</v>
      </c>
      <c r="H18" s="67">
        <v>436453216</v>
      </c>
      <c r="I18" s="67"/>
      <c r="J18" s="67"/>
      <c r="K18" s="84"/>
      <c r="L18" s="67"/>
      <c r="M18" s="66"/>
      <c r="N18" s="67"/>
      <c r="O18" s="67"/>
      <c r="P18" s="66"/>
      <c r="Q18" s="67"/>
      <c r="R18" s="66">
        <v>1456034595.3299999</v>
      </c>
      <c r="S18" s="66">
        <v>1455303637.3299999</v>
      </c>
      <c r="T18" s="66">
        <v>-1455303637.3299999</v>
      </c>
      <c r="U18" s="66">
        <v>730958</v>
      </c>
      <c r="V18" s="89" t="e">
        <f t="shared" si="0"/>
        <v>#DIV/0!</v>
      </c>
    </row>
    <row r="19" spans="1:23" hidden="1" x14ac:dyDescent="0.25">
      <c r="A19" s="42" t="s">
        <v>82</v>
      </c>
      <c r="B19" s="38" t="s">
        <v>42</v>
      </c>
      <c r="C19" s="66">
        <v>77155740</v>
      </c>
      <c r="D19" s="66">
        <v>0</v>
      </c>
      <c r="E19" s="70">
        <v>77155740</v>
      </c>
      <c r="F19" s="67">
        <v>112502749.67</v>
      </c>
      <c r="G19" s="67">
        <v>130880128</v>
      </c>
      <c r="H19" s="67">
        <v>208672519</v>
      </c>
      <c r="I19" s="67"/>
      <c r="J19" s="67"/>
      <c r="K19" s="84"/>
      <c r="L19" s="67"/>
      <c r="M19" s="66"/>
      <c r="N19" s="67"/>
      <c r="O19" s="67"/>
      <c r="P19" s="66"/>
      <c r="Q19" s="67"/>
      <c r="R19" s="66">
        <v>452055396.67000002</v>
      </c>
      <c r="S19" s="66">
        <v>440055396.67000002</v>
      </c>
      <c r="T19" s="66">
        <v>-362899656.67000002</v>
      </c>
      <c r="U19" s="66">
        <v>12000000</v>
      </c>
      <c r="V19" s="89">
        <f t="shared" si="0"/>
        <v>5.8589989114225336</v>
      </c>
    </row>
    <row r="20" spans="1:23" s="29" customFormat="1" ht="32.25" customHeight="1" x14ac:dyDescent="0.25">
      <c r="A20" s="60" t="s">
        <v>83</v>
      </c>
      <c r="B20" s="58" t="s">
        <v>44</v>
      </c>
      <c r="C20" s="68">
        <v>0</v>
      </c>
      <c r="D20" s="68">
        <v>0</v>
      </c>
      <c r="E20" s="69">
        <v>0</v>
      </c>
      <c r="F20" s="69">
        <v>12268.91</v>
      </c>
      <c r="G20" s="69">
        <v>6722.7</v>
      </c>
      <c r="H20" s="69">
        <v>4033.62</v>
      </c>
      <c r="I20" s="69"/>
      <c r="J20" s="69"/>
      <c r="K20" s="85"/>
      <c r="L20" s="69"/>
      <c r="M20" s="68"/>
      <c r="N20" s="69"/>
      <c r="O20" s="69"/>
      <c r="P20" s="68"/>
      <c r="Q20" s="69"/>
      <c r="R20" s="68">
        <v>23025.23</v>
      </c>
      <c r="S20" s="68">
        <v>23025.23</v>
      </c>
      <c r="T20" s="68">
        <v>-23025.23</v>
      </c>
      <c r="U20" s="68">
        <v>0</v>
      </c>
      <c r="V20" s="90">
        <v>0</v>
      </c>
    </row>
    <row r="21" spans="1:23" ht="30" customHeight="1" x14ac:dyDescent="0.25">
      <c r="A21" s="42" t="s">
        <v>84</v>
      </c>
      <c r="B21" s="38" t="s">
        <v>45</v>
      </c>
      <c r="C21" s="66">
        <v>0</v>
      </c>
      <c r="D21" s="66">
        <v>0</v>
      </c>
      <c r="E21" s="67">
        <v>0</v>
      </c>
      <c r="F21" s="67">
        <v>12268.91</v>
      </c>
      <c r="G21" s="67">
        <v>6722.7</v>
      </c>
      <c r="H21" s="67">
        <v>4033.62</v>
      </c>
      <c r="I21" s="67"/>
      <c r="J21" s="67"/>
      <c r="K21" s="84"/>
      <c r="L21" s="67"/>
      <c r="M21" s="66"/>
      <c r="N21" s="67"/>
      <c r="O21" s="67"/>
      <c r="P21" s="66"/>
      <c r="Q21" s="67"/>
      <c r="R21" s="66">
        <v>23025.23</v>
      </c>
      <c r="S21" s="66">
        <v>23025.23</v>
      </c>
      <c r="T21" s="66">
        <v>-23025.23</v>
      </c>
      <c r="U21" s="66">
        <v>0</v>
      </c>
      <c r="V21" s="89">
        <v>0</v>
      </c>
    </row>
    <row r="22" spans="1:23" ht="21" hidden="1" customHeight="1" x14ac:dyDescent="0.25">
      <c r="A22" s="42" t="s">
        <v>112</v>
      </c>
      <c r="B22" s="38" t="s">
        <v>47</v>
      </c>
      <c r="C22" s="66">
        <v>0</v>
      </c>
      <c r="D22" s="66">
        <v>0</v>
      </c>
      <c r="E22" s="67">
        <v>0</v>
      </c>
      <c r="F22" s="67">
        <v>4201.68</v>
      </c>
      <c r="G22" s="67">
        <v>0</v>
      </c>
      <c r="H22" s="67">
        <v>0</v>
      </c>
      <c r="I22" s="67"/>
      <c r="J22" s="67"/>
      <c r="K22" s="84"/>
      <c r="L22" s="67"/>
      <c r="M22" s="66"/>
      <c r="N22" s="67"/>
      <c r="O22" s="67"/>
      <c r="P22" s="66"/>
      <c r="Q22" s="67"/>
      <c r="R22" s="66">
        <v>4201.68</v>
      </c>
      <c r="S22" s="66">
        <v>4201.68</v>
      </c>
      <c r="T22" s="66">
        <v>-4201.68</v>
      </c>
      <c r="U22" s="66">
        <v>0</v>
      </c>
      <c r="V22" s="89" t="e">
        <f t="shared" si="0"/>
        <v>#DIV/0!</v>
      </c>
    </row>
    <row r="23" spans="1:23" ht="39" hidden="1" x14ac:dyDescent="0.25">
      <c r="A23" s="42" t="s">
        <v>113</v>
      </c>
      <c r="B23" s="38" t="s">
        <v>51</v>
      </c>
      <c r="C23" s="66">
        <v>0</v>
      </c>
      <c r="D23" s="66">
        <v>0</v>
      </c>
      <c r="E23" s="67">
        <v>0</v>
      </c>
      <c r="F23" s="67">
        <v>4201.68</v>
      </c>
      <c r="G23" s="67">
        <v>0</v>
      </c>
      <c r="H23" s="67">
        <v>0</v>
      </c>
      <c r="I23" s="67"/>
      <c r="J23" s="67"/>
      <c r="K23" s="84"/>
      <c r="L23" s="67"/>
      <c r="M23" s="66"/>
      <c r="N23" s="67"/>
      <c r="O23" s="67"/>
      <c r="P23" s="66"/>
      <c r="Q23" s="67"/>
      <c r="R23" s="66">
        <v>4201.68</v>
      </c>
      <c r="S23" s="66">
        <v>4201.68</v>
      </c>
      <c r="T23" s="66">
        <v>-4201.68</v>
      </c>
      <c r="U23" s="66">
        <v>0</v>
      </c>
      <c r="V23" s="89" t="e">
        <f t="shared" si="0"/>
        <v>#DIV/0!</v>
      </c>
    </row>
    <row r="24" spans="1:23" ht="39" hidden="1" x14ac:dyDescent="0.25">
      <c r="A24" s="42" t="s">
        <v>114</v>
      </c>
      <c r="B24" s="38" t="s">
        <v>53</v>
      </c>
      <c r="C24" s="66">
        <v>0</v>
      </c>
      <c r="D24" s="66">
        <v>0</v>
      </c>
      <c r="E24" s="67">
        <v>0</v>
      </c>
      <c r="F24" s="67">
        <v>8067.23</v>
      </c>
      <c r="G24" s="67">
        <v>6722.7</v>
      </c>
      <c r="H24" s="67">
        <v>4033.62</v>
      </c>
      <c r="I24" s="67"/>
      <c r="J24" s="67"/>
      <c r="K24" s="84"/>
      <c r="L24" s="67"/>
      <c r="M24" s="66"/>
      <c r="N24" s="67"/>
      <c r="O24" s="67"/>
      <c r="P24" s="66"/>
      <c r="Q24" s="67"/>
      <c r="R24" s="66">
        <v>18823.55</v>
      </c>
      <c r="S24" s="66">
        <v>18823.55</v>
      </c>
      <c r="T24" s="66">
        <v>-18823.55</v>
      </c>
      <c r="U24" s="66">
        <v>0</v>
      </c>
      <c r="V24" s="89" t="e">
        <f t="shared" si="0"/>
        <v>#DIV/0!</v>
      </c>
    </row>
    <row r="25" spans="1:23" ht="77.25" hidden="1" x14ac:dyDescent="0.25">
      <c r="A25" s="42" t="s">
        <v>115</v>
      </c>
      <c r="B25" s="38" t="s">
        <v>54</v>
      </c>
      <c r="C25" s="66">
        <v>0</v>
      </c>
      <c r="D25" s="66">
        <v>0</v>
      </c>
      <c r="E25" s="67">
        <v>0</v>
      </c>
      <c r="F25" s="67">
        <v>8067.23</v>
      </c>
      <c r="G25" s="67">
        <v>6722.7</v>
      </c>
      <c r="H25" s="67">
        <v>4033.62</v>
      </c>
      <c r="I25" s="67"/>
      <c r="J25" s="67"/>
      <c r="K25" s="84"/>
      <c r="L25" s="67"/>
      <c r="M25" s="66"/>
      <c r="N25" s="67"/>
      <c r="O25" s="67"/>
      <c r="P25" s="66"/>
      <c r="Q25" s="67"/>
      <c r="R25" s="66">
        <v>18823.55</v>
      </c>
      <c r="S25" s="66">
        <v>18823.55</v>
      </c>
      <c r="T25" s="66">
        <v>-18823.55</v>
      </c>
      <c r="U25" s="66">
        <v>0</v>
      </c>
      <c r="V25" s="89" t="e">
        <f t="shared" si="0"/>
        <v>#DIV/0!</v>
      </c>
    </row>
    <row r="26" spans="1:23" ht="26.25" hidden="1" x14ac:dyDescent="0.25">
      <c r="A26" s="42" t="s">
        <v>116</v>
      </c>
      <c r="B26" s="38" t="s">
        <v>55</v>
      </c>
      <c r="C26" s="66">
        <v>0</v>
      </c>
      <c r="D26" s="66">
        <v>0</v>
      </c>
      <c r="E26" s="67">
        <v>0</v>
      </c>
      <c r="F26" s="67">
        <v>8067.23</v>
      </c>
      <c r="G26" s="67">
        <v>6722.7</v>
      </c>
      <c r="H26" s="67">
        <v>4033.62</v>
      </c>
      <c r="I26" s="67"/>
      <c r="J26" s="67"/>
      <c r="K26" s="84"/>
      <c r="L26" s="67"/>
      <c r="M26" s="66"/>
      <c r="N26" s="67"/>
      <c r="O26" s="67"/>
      <c r="P26" s="66"/>
      <c r="Q26" s="67"/>
      <c r="R26" s="66">
        <v>18823.55</v>
      </c>
      <c r="S26" s="66">
        <v>18823.55</v>
      </c>
      <c r="T26" s="66">
        <v>-18823.55</v>
      </c>
      <c r="U26" s="66">
        <v>0</v>
      </c>
      <c r="V26" s="89" t="e">
        <f t="shared" si="0"/>
        <v>#DIV/0!</v>
      </c>
    </row>
    <row r="27" spans="1:23" hidden="1" x14ac:dyDescent="0.25">
      <c r="A27" s="41" t="s">
        <v>117</v>
      </c>
      <c r="B27" s="40" t="s">
        <v>118</v>
      </c>
      <c r="C27" s="71" t="e">
        <v>#N/A</v>
      </c>
      <c r="D27" s="71" t="e">
        <v>#N/A</v>
      </c>
      <c r="E27" s="72" t="e">
        <v>#N/A</v>
      </c>
      <c r="F27" s="72" t="e">
        <v>#N/A</v>
      </c>
      <c r="G27" s="72" t="e">
        <v>#N/A</v>
      </c>
      <c r="H27" s="72">
        <v>26000000</v>
      </c>
      <c r="I27" s="72"/>
      <c r="J27" s="72"/>
      <c r="K27" s="86"/>
      <c r="L27" s="72"/>
      <c r="M27" s="71"/>
      <c r="N27" s="73"/>
      <c r="O27" s="74"/>
      <c r="P27" s="75"/>
      <c r="Q27" s="74"/>
      <c r="R27" s="76">
        <v>26000000</v>
      </c>
      <c r="S27" s="68">
        <v>26000000</v>
      </c>
      <c r="T27" s="68">
        <v>-26000000</v>
      </c>
      <c r="U27" s="68">
        <v>0</v>
      </c>
      <c r="V27" s="90">
        <v>0</v>
      </c>
    </row>
    <row r="28" spans="1:23" hidden="1" x14ac:dyDescent="0.25">
      <c r="A28" s="42" t="s">
        <v>119</v>
      </c>
      <c r="B28" s="38" t="s">
        <v>120</v>
      </c>
      <c r="C28" s="66" t="e">
        <v>#N/A</v>
      </c>
      <c r="D28" s="66" t="e">
        <v>#N/A</v>
      </c>
      <c r="E28" s="67" t="e">
        <v>#N/A</v>
      </c>
      <c r="F28" s="67" t="e">
        <v>#N/A</v>
      </c>
      <c r="G28" s="67" t="e">
        <v>#N/A</v>
      </c>
      <c r="H28" s="67">
        <v>26000000</v>
      </c>
      <c r="I28" s="67"/>
      <c r="J28" s="67"/>
      <c r="K28" s="87"/>
      <c r="L28" s="67"/>
      <c r="M28" s="66"/>
      <c r="N28" s="77"/>
      <c r="O28" s="78"/>
      <c r="P28" s="56"/>
      <c r="Q28" s="78"/>
      <c r="R28" s="66">
        <v>26000000</v>
      </c>
      <c r="S28" s="66">
        <v>26000000</v>
      </c>
      <c r="T28" s="66">
        <v>-26000000</v>
      </c>
      <c r="U28" s="66">
        <v>0</v>
      </c>
      <c r="V28" s="89">
        <v>0</v>
      </c>
    </row>
    <row r="29" spans="1:23" s="29" customFormat="1" x14ac:dyDescent="0.25">
      <c r="A29" s="60" t="s">
        <v>85</v>
      </c>
      <c r="B29" s="58" t="s">
        <v>56</v>
      </c>
      <c r="C29" s="68">
        <v>83500000000</v>
      </c>
      <c r="D29" s="68">
        <v>0</v>
      </c>
      <c r="E29" s="69">
        <v>83500000000</v>
      </c>
      <c r="F29" s="68">
        <v>15651421.91</v>
      </c>
      <c r="G29" s="68">
        <v>10107707.83</v>
      </c>
      <c r="H29" s="69">
        <v>2417706.06</v>
      </c>
      <c r="I29" s="69"/>
      <c r="J29" s="79"/>
      <c r="K29" s="85"/>
      <c r="L29" s="68"/>
      <c r="M29" s="68"/>
      <c r="N29" s="69"/>
      <c r="O29" s="69"/>
      <c r="P29" s="69"/>
      <c r="Q29" s="69"/>
      <c r="R29" s="76">
        <v>28176835.800000001</v>
      </c>
      <c r="S29" s="76">
        <v>28176835.800000001</v>
      </c>
      <c r="T29" s="76">
        <v>83471823164.199997</v>
      </c>
      <c r="U29" s="76">
        <v>0</v>
      </c>
      <c r="V29" s="91">
        <f t="shared" si="0"/>
        <v>3.3744713532934132E-4</v>
      </c>
    </row>
    <row r="30" spans="1:23" x14ac:dyDescent="0.25">
      <c r="A30" s="42" t="s">
        <v>86</v>
      </c>
      <c r="B30" s="38" t="s">
        <v>57</v>
      </c>
      <c r="C30" s="66">
        <v>83500000000</v>
      </c>
      <c r="D30" s="66">
        <v>0</v>
      </c>
      <c r="E30" s="67">
        <v>83500000000</v>
      </c>
      <c r="F30" s="67">
        <v>0</v>
      </c>
      <c r="G30" s="67">
        <v>0</v>
      </c>
      <c r="H30" s="67">
        <v>0</v>
      </c>
      <c r="I30" s="67"/>
      <c r="J30" s="67"/>
      <c r="K30" s="84"/>
      <c r="L30" s="67"/>
      <c r="M30" s="66"/>
      <c r="N30" s="77"/>
      <c r="O30" s="78"/>
      <c r="P30" s="56"/>
      <c r="Q30" s="78"/>
      <c r="R30" s="66">
        <v>0</v>
      </c>
      <c r="S30" s="66">
        <v>0</v>
      </c>
      <c r="T30" s="66">
        <v>83500000000</v>
      </c>
      <c r="U30" s="66">
        <v>0</v>
      </c>
      <c r="V30" s="89">
        <f t="shared" si="0"/>
        <v>0</v>
      </c>
    </row>
    <row r="31" spans="1:23" hidden="1" x14ac:dyDescent="0.25">
      <c r="A31" s="42" t="s">
        <v>121</v>
      </c>
      <c r="B31" s="38" t="s">
        <v>122</v>
      </c>
      <c r="C31" s="66">
        <v>83500000000</v>
      </c>
      <c r="D31" s="66">
        <v>0</v>
      </c>
      <c r="E31" s="67">
        <v>83500000000</v>
      </c>
      <c r="F31" s="67">
        <v>0</v>
      </c>
      <c r="G31" s="67">
        <v>0</v>
      </c>
      <c r="H31" s="67">
        <v>0</v>
      </c>
      <c r="I31" s="67"/>
      <c r="J31" s="67"/>
      <c r="K31" s="84"/>
      <c r="L31" s="67"/>
      <c r="M31" s="66"/>
      <c r="N31" s="77"/>
      <c r="O31" s="78"/>
      <c r="P31" s="56"/>
      <c r="Q31" s="78"/>
      <c r="R31" s="66">
        <v>0</v>
      </c>
      <c r="S31" s="66">
        <v>0</v>
      </c>
      <c r="T31" s="66">
        <v>83500000000</v>
      </c>
      <c r="U31" s="66">
        <v>0</v>
      </c>
      <c r="V31" s="89">
        <f t="shared" si="0"/>
        <v>0</v>
      </c>
    </row>
    <row r="32" spans="1:23" x14ac:dyDescent="0.25">
      <c r="A32" s="42" t="s">
        <v>87</v>
      </c>
      <c r="B32" s="38" t="s">
        <v>58</v>
      </c>
      <c r="C32" s="66">
        <v>0</v>
      </c>
      <c r="D32" s="66">
        <v>0</v>
      </c>
      <c r="E32" s="67">
        <v>0</v>
      </c>
      <c r="F32" s="67">
        <v>33.909999999999997</v>
      </c>
      <c r="G32" s="67">
        <v>746.83</v>
      </c>
      <c r="H32" s="67">
        <v>2246.06</v>
      </c>
      <c r="I32" s="67"/>
      <c r="J32" s="67"/>
      <c r="K32" s="84"/>
      <c r="L32" s="67"/>
      <c r="M32" s="56"/>
      <c r="N32" s="78"/>
      <c r="O32" s="78"/>
      <c r="P32" s="56"/>
      <c r="Q32" s="78"/>
      <c r="R32" s="66">
        <v>3026.8</v>
      </c>
      <c r="S32" s="66">
        <v>3026.8</v>
      </c>
      <c r="T32" s="66">
        <v>-3026.8</v>
      </c>
      <c r="U32" s="66">
        <v>0</v>
      </c>
      <c r="V32" s="89">
        <v>0</v>
      </c>
      <c r="W32" s="32"/>
    </row>
    <row r="33" spans="1:22" hidden="1" x14ac:dyDescent="0.25">
      <c r="A33" s="42" t="s">
        <v>88</v>
      </c>
      <c r="B33" s="38" t="s">
        <v>59</v>
      </c>
      <c r="C33" s="66">
        <v>0</v>
      </c>
      <c r="D33" s="66">
        <v>0</v>
      </c>
      <c r="E33" s="67">
        <v>0</v>
      </c>
      <c r="F33" s="67">
        <v>33.909999999999997</v>
      </c>
      <c r="G33" s="67">
        <v>746.83</v>
      </c>
      <c r="H33" s="67">
        <v>2246.06</v>
      </c>
      <c r="I33" s="67"/>
      <c r="J33" s="67"/>
      <c r="K33" s="84"/>
      <c r="L33" s="67"/>
      <c r="M33" s="56"/>
      <c r="N33" s="78"/>
      <c r="O33" s="78"/>
      <c r="P33" s="56"/>
      <c r="Q33" s="78"/>
      <c r="R33" s="66">
        <v>3026.8</v>
      </c>
      <c r="S33" s="66">
        <v>3026.8</v>
      </c>
      <c r="T33" s="66">
        <v>-3026.8</v>
      </c>
      <c r="U33" s="66">
        <v>0</v>
      </c>
      <c r="V33" s="89" t="e">
        <f t="shared" si="0"/>
        <v>#DIV/0!</v>
      </c>
    </row>
    <row r="34" spans="1:22" hidden="1" x14ac:dyDescent="0.25">
      <c r="A34" s="42" t="s">
        <v>89</v>
      </c>
      <c r="B34" s="38" t="s">
        <v>60</v>
      </c>
      <c r="C34" s="66" t="e">
        <v>#N/A</v>
      </c>
      <c r="D34" s="66" t="e">
        <v>#N/A</v>
      </c>
      <c r="E34" s="67" t="e">
        <v>#N/A</v>
      </c>
      <c r="F34" s="67" t="e">
        <v>#N/A</v>
      </c>
      <c r="G34" s="67">
        <v>746.83</v>
      </c>
      <c r="H34" s="67">
        <v>2246.06</v>
      </c>
      <c r="I34" s="67"/>
      <c r="J34" s="67"/>
      <c r="K34" s="84"/>
      <c r="L34" s="67"/>
      <c r="M34" s="56"/>
      <c r="N34" s="78"/>
      <c r="O34" s="78"/>
      <c r="P34" s="56"/>
      <c r="Q34" s="78"/>
      <c r="R34" s="66">
        <v>3026.8</v>
      </c>
      <c r="S34" s="66">
        <v>3026.8</v>
      </c>
      <c r="T34" s="66">
        <v>-3026.8</v>
      </c>
      <c r="U34" s="66">
        <v>0</v>
      </c>
      <c r="V34" s="89" t="e">
        <f t="shared" si="0"/>
        <v>#N/A</v>
      </c>
    </row>
    <row r="35" spans="1:22" ht="26.25" hidden="1" x14ac:dyDescent="0.25">
      <c r="A35" s="42" t="s">
        <v>90</v>
      </c>
      <c r="B35" s="38" t="s">
        <v>61</v>
      </c>
      <c r="C35" s="66">
        <v>0</v>
      </c>
      <c r="D35" s="66">
        <v>0</v>
      </c>
      <c r="E35" s="67">
        <v>0</v>
      </c>
      <c r="F35" s="67">
        <v>33.909999999999997</v>
      </c>
      <c r="G35" s="67">
        <v>746.83</v>
      </c>
      <c r="H35" s="67">
        <v>2246.06</v>
      </c>
      <c r="I35" s="67"/>
      <c r="J35" s="67"/>
      <c r="K35" s="84"/>
      <c r="L35" s="67"/>
      <c r="M35" s="56"/>
      <c r="N35" s="78"/>
      <c r="O35" s="78"/>
      <c r="P35" s="56"/>
      <c r="Q35" s="78"/>
      <c r="R35" s="66">
        <v>3026.8</v>
      </c>
      <c r="S35" s="66">
        <v>3026.8</v>
      </c>
      <c r="T35" s="66">
        <v>-3026.8</v>
      </c>
      <c r="U35" s="66">
        <v>0</v>
      </c>
      <c r="V35" s="89" t="e">
        <f t="shared" si="0"/>
        <v>#DIV/0!</v>
      </c>
    </row>
    <row r="36" spans="1:22" ht="26.25" x14ac:dyDescent="0.25">
      <c r="A36" s="42" t="s">
        <v>123</v>
      </c>
      <c r="B36" s="38" t="s">
        <v>63</v>
      </c>
      <c r="C36" s="66">
        <v>0</v>
      </c>
      <c r="D36" s="66">
        <v>0</v>
      </c>
      <c r="E36" s="67">
        <v>0</v>
      </c>
      <c r="F36" s="67">
        <v>15651388</v>
      </c>
      <c r="G36" s="67">
        <v>10106961</v>
      </c>
      <c r="H36" s="67">
        <v>2415460</v>
      </c>
      <c r="I36" s="67"/>
      <c r="J36" s="67"/>
      <c r="K36" s="84"/>
      <c r="L36" s="78"/>
      <c r="M36" s="56"/>
      <c r="N36" s="78"/>
      <c r="O36" s="78"/>
      <c r="P36" s="56"/>
      <c r="Q36" s="78"/>
      <c r="R36" s="66">
        <v>28173809</v>
      </c>
      <c r="S36" s="66">
        <v>28173809</v>
      </c>
      <c r="T36" s="66">
        <v>-28173809</v>
      </c>
      <c r="U36" s="66">
        <v>0</v>
      </c>
      <c r="V36" s="89">
        <v>0</v>
      </c>
    </row>
    <row r="37" spans="1:22" hidden="1" x14ac:dyDescent="0.25">
      <c r="A37" s="24" t="s">
        <v>124</v>
      </c>
      <c r="B37" s="23" t="s">
        <v>64</v>
      </c>
      <c r="C37" s="80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34555392</v>
      </c>
      <c r="I37" s="67">
        <v>107959453.5</v>
      </c>
      <c r="J37" s="67"/>
      <c r="K37" s="67"/>
      <c r="L37" s="67"/>
      <c r="M37" s="66"/>
      <c r="N37" s="77"/>
      <c r="O37" s="78"/>
      <c r="P37" s="78"/>
      <c r="Q37" s="78"/>
      <c r="R37" s="66">
        <f>+R38+R39+R40</f>
        <v>146896295.5</v>
      </c>
      <c r="S37" s="66">
        <f>+S38+S39+S40</f>
        <v>146896295.5</v>
      </c>
      <c r="T37" s="66">
        <f>+T38+T39+T40</f>
        <v>-146896295.5</v>
      </c>
      <c r="U37" s="66">
        <f t="shared" ref="U37:U42" si="1">+R37-S37</f>
        <v>0</v>
      </c>
      <c r="V37" s="46" t="e">
        <f t="shared" si="0"/>
        <v>#DIV/0!</v>
      </c>
    </row>
    <row r="38" spans="1:22" hidden="1" x14ac:dyDescent="0.25">
      <c r="A38" s="24" t="s">
        <v>125</v>
      </c>
      <c r="B38" s="23" t="s">
        <v>126</v>
      </c>
      <c r="C38" s="80">
        <v>0</v>
      </c>
      <c r="D38" s="66">
        <v>0</v>
      </c>
      <c r="E38" s="67">
        <v>0</v>
      </c>
      <c r="F38" s="67">
        <v>0</v>
      </c>
      <c r="G38" s="67">
        <v>0</v>
      </c>
      <c r="H38" s="67">
        <v>33449043</v>
      </c>
      <c r="I38" s="67">
        <v>8480942</v>
      </c>
      <c r="J38" s="67"/>
      <c r="K38" s="67"/>
      <c r="L38" s="67"/>
      <c r="M38" s="66"/>
      <c r="N38" s="77"/>
      <c r="O38" s="78"/>
      <c r="P38" s="78"/>
      <c r="Q38" s="78"/>
      <c r="R38" s="66">
        <v>41929985</v>
      </c>
      <c r="S38" s="66">
        <v>41929985</v>
      </c>
      <c r="T38" s="66" t="s">
        <v>127</v>
      </c>
      <c r="U38" s="66">
        <f t="shared" si="1"/>
        <v>0</v>
      </c>
      <c r="V38" s="46" t="e">
        <f t="shared" si="0"/>
        <v>#DIV/0!</v>
      </c>
    </row>
    <row r="39" spans="1:22" ht="30" hidden="1" x14ac:dyDescent="0.25">
      <c r="A39" s="24" t="s">
        <v>128</v>
      </c>
      <c r="B39" s="23" t="s">
        <v>66</v>
      </c>
      <c r="C39" s="80"/>
      <c r="D39" s="66"/>
      <c r="E39" s="67">
        <v>0</v>
      </c>
      <c r="F39" s="67"/>
      <c r="G39" s="67"/>
      <c r="H39" s="67"/>
      <c r="I39" s="67"/>
      <c r="J39" s="67"/>
      <c r="K39" s="67"/>
      <c r="L39" s="67"/>
      <c r="M39" s="66"/>
      <c r="N39" s="77"/>
      <c r="O39" s="78"/>
      <c r="P39" s="78"/>
      <c r="Q39" s="78"/>
      <c r="R39" s="66">
        <v>2004817</v>
      </c>
      <c r="S39" s="66">
        <v>2004817</v>
      </c>
      <c r="T39" s="66" t="s">
        <v>129</v>
      </c>
      <c r="U39" s="66">
        <f t="shared" si="1"/>
        <v>0</v>
      </c>
      <c r="V39" s="46"/>
    </row>
    <row r="40" spans="1:22" ht="30" hidden="1" x14ac:dyDescent="0.25">
      <c r="A40" s="24" t="s">
        <v>130</v>
      </c>
      <c r="B40" s="23" t="s">
        <v>131</v>
      </c>
      <c r="C40" s="80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7"/>
      <c r="O40" s="78"/>
      <c r="P40" s="78"/>
      <c r="Q40" s="78"/>
      <c r="R40" s="66">
        <v>102961493.5</v>
      </c>
      <c r="S40" s="66">
        <v>102961493.5</v>
      </c>
      <c r="T40" s="66" t="s">
        <v>132</v>
      </c>
      <c r="U40" s="66">
        <f t="shared" si="1"/>
        <v>0</v>
      </c>
      <c r="V40" s="46"/>
    </row>
    <row r="41" spans="1:22" hidden="1" x14ac:dyDescent="0.25">
      <c r="A41" s="24" t="s">
        <v>133</v>
      </c>
      <c r="B41" s="23" t="s">
        <v>67</v>
      </c>
      <c r="C41" s="80">
        <v>0</v>
      </c>
      <c r="D41" s="66">
        <v>0</v>
      </c>
      <c r="E41" s="67">
        <v>0</v>
      </c>
      <c r="F41" s="67">
        <v>0</v>
      </c>
      <c r="G41" s="67">
        <v>0</v>
      </c>
      <c r="H41" s="67">
        <v>2101105</v>
      </c>
      <c r="I41" s="67">
        <v>1803594</v>
      </c>
      <c r="J41" s="67"/>
      <c r="K41" s="67"/>
      <c r="L41" s="67"/>
      <c r="M41" s="66"/>
      <c r="N41" s="77"/>
      <c r="O41" s="78"/>
      <c r="P41" s="78"/>
      <c r="Q41" s="78"/>
      <c r="R41" s="66">
        <f>+R42</f>
        <v>3904699</v>
      </c>
      <c r="S41" s="66">
        <f>+S42</f>
        <v>3904699</v>
      </c>
      <c r="T41" s="66" t="str">
        <f>+T42</f>
        <v>-3.904.699,00</v>
      </c>
      <c r="U41" s="66">
        <f t="shared" si="1"/>
        <v>0</v>
      </c>
      <c r="V41" s="46">
        <v>0</v>
      </c>
    </row>
    <row r="42" spans="1:22" ht="15.75" hidden="1" thickBot="1" x14ac:dyDescent="0.3">
      <c r="A42" s="27" t="s">
        <v>134</v>
      </c>
      <c r="B42" s="28" t="s">
        <v>69</v>
      </c>
      <c r="C42" s="81">
        <v>0</v>
      </c>
      <c r="D42" s="82">
        <v>0</v>
      </c>
      <c r="E42" s="83">
        <v>0</v>
      </c>
      <c r="F42" s="83">
        <v>0</v>
      </c>
      <c r="G42" s="67">
        <v>0</v>
      </c>
      <c r="H42" s="67">
        <v>2101105</v>
      </c>
      <c r="I42" s="83">
        <v>1803594</v>
      </c>
      <c r="J42" s="83"/>
      <c r="K42" s="83"/>
      <c r="L42" s="83"/>
      <c r="M42" s="82"/>
      <c r="N42" s="83"/>
      <c r="O42" s="83"/>
      <c r="P42" s="83"/>
      <c r="Q42" s="83"/>
      <c r="R42" s="66">
        <v>3904699</v>
      </c>
      <c r="S42" s="66">
        <v>3904699</v>
      </c>
      <c r="T42" s="66" t="s">
        <v>135</v>
      </c>
      <c r="U42" s="66">
        <f t="shared" si="1"/>
        <v>0</v>
      </c>
      <c r="V42" s="46">
        <v>0</v>
      </c>
    </row>
    <row r="44" spans="1:22" x14ac:dyDescent="0.25">
      <c r="F44" s="43"/>
    </row>
    <row r="45" spans="1:22" x14ac:dyDescent="0.25">
      <c r="I45" s="2"/>
    </row>
    <row r="47" spans="1:22" x14ac:dyDescent="0.25">
      <c r="M47" s="56"/>
    </row>
    <row r="49" spans="2:2" x14ac:dyDescent="0.25">
      <c r="B49" s="1" t="s">
        <v>136</v>
      </c>
    </row>
  </sheetData>
  <mergeCells count="5">
    <mergeCell ref="B3:B4"/>
    <mergeCell ref="A3:A4"/>
    <mergeCell ref="C3:E3"/>
    <mergeCell ref="A1:V1"/>
    <mergeCell ref="A2:V2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6" max="21" man="1"/>
  </rowBreaks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2026-04-29T17:35:43Z</dcterms:modified>
  <cp:category/>
  <cp:contentStatus/>
</cp:coreProperties>
</file>