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nvimagovco-my.sharepoint.com/personal/kherreraq_invima_gov_co/Documents/INVIMA/INVIMA - DOCUMENTOS KH/INVIMA KJHQ 2024 DP/DOCUMENTACIÓN/Documentación mapa V5/"/>
    </mc:Choice>
  </mc:AlternateContent>
  <xr:revisionPtr revIDLastSave="0" documentId="8_{AC97B156-35BE-4FB7-8E56-FE4B3C29A26A}" xr6:coauthVersionLast="47" xr6:coauthVersionMax="47" xr10:uidLastSave="{00000000-0000-0000-0000-000000000000}"/>
  <bookViews>
    <workbookView xWindow="-120" yWindow="-120" windowWidth="29040" windowHeight="15720" xr2:uid="{00000000-000D-0000-FFFF-FFFF00000000}"/>
  </bookViews>
  <sheets>
    <sheet name="Escala HENRI IF" sheetId="11" r:id="rId1"/>
    <sheet name="Instructivo" sheetId="13" r:id="rId2"/>
    <sheet name="Tablas de referencia" sheetId="10" state="hidden" r:id="rId3"/>
    <sheet name="Diagrama 1" sheetId="8" state="hidden" r:id="rId4"/>
    <sheet name="Diagrama 3" sheetId="9" state="hidden" r:id="rId5"/>
    <sheet name="Pruebas" sheetId="3" state="hidden" r:id="rId6"/>
  </sheets>
  <definedNames>
    <definedName name="_xlnm._FilterDatabase" localSheetId="0" hidden="1">'Escala HENRI IF'!$B$23:$I$42</definedName>
    <definedName name="_ftn1" localSheetId="1">Instructivo!$A$63</definedName>
    <definedName name="_ftn2" localSheetId="1">Instructivo!#REF!</definedName>
    <definedName name="_xlnm.Print_Area" localSheetId="0">'Escala HENRI IF'!$B$1:$I$46</definedName>
    <definedName name="_xlnm.Print_Area" localSheetId="1">Instructivo!$A$1:$K$68</definedName>
    <definedName name="_xlnm.Print_Titles" localSheetId="0">'Escala HENRI IF'!$1:$4</definedName>
    <definedName name="_xlnm.Print_Titles" localSheetId="1">Instructivo!$1:$7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11" l="1"/>
  <c r="H27" i="11"/>
  <c r="H37" i="11"/>
  <c r="H36" i="11"/>
  <c r="H35" i="11"/>
  <c r="H34" i="11"/>
  <c r="H33" i="11"/>
  <c r="H32" i="11"/>
  <c r="H31" i="11"/>
  <c r="H30" i="11"/>
  <c r="H29" i="11"/>
  <c r="H26" i="11"/>
  <c r="H25" i="11"/>
  <c r="H24" i="11"/>
  <c r="J3" i="13"/>
  <c r="H38" i="11" l="1"/>
  <c r="D44" i="11" s="1"/>
  <c r="B3" i="10"/>
  <c r="C22" i="8" l="1"/>
  <c r="G2" i="10" l="1"/>
  <c r="D21" i="10"/>
  <c r="C21" i="10"/>
  <c r="E20" i="10"/>
  <c r="E19" i="10"/>
  <c r="E18" i="10"/>
  <c r="E21" i="10" l="1"/>
  <c r="B11" i="10"/>
  <c r="C3" i="10" s="1"/>
  <c r="B10" i="10"/>
  <c r="C2" i="10" s="1"/>
  <c r="B9" i="10"/>
  <c r="C1" i="10" s="1"/>
  <c r="J6" i="10" l="1"/>
  <c r="J5" i="10"/>
  <c r="B1" i="10"/>
  <c r="D1" i="10" l="1"/>
  <c r="B2" i="10"/>
  <c r="D3" i="10"/>
  <c r="J7" i="10"/>
  <c r="B8" i="9" l="1"/>
  <c r="B5" i="9"/>
  <c r="B5" i="8"/>
  <c r="B13" i="8"/>
  <c r="B10" i="8"/>
  <c r="D2" i="10"/>
  <c r="D4" i="10" s="1"/>
  <c r="F7" i="10" s="1"/>
  <c r="B3" i="9"/>
  <c r="B3" i="8"/>
  <c r="B7" i="8"/>
  <c r="B10" i="9"/>
  <c r="B15" i="8"/>
  <c r="B4" i="9"/>
  <c r="B4" i="8"/>
  <c r="B6" i="8"/>
  <c r="B12" i="8" l="1"/>
  <c r="B7" i="9"/>
  <c r="B21" i="8"/>
  <c r="B6" i="9"/>
  <c r="B8" i="8"/>
  <c r="B11" i="8"/>
  <c r="B9" i="9"/>
  <c r="B14" i="8"/>
  <c r="B9" i="8"/>
  <c r="B2" i="9"/>
  <c r="B2" i="8"/>
  <c r="N22" i="3"/>
  <c r="D45" i="11" l="1"/>
  <c r="B19" i="8"/>
  <c r="B20" i="8"/>
  <c r="F22" i="3"/>
  <c r="G22" i="3"/>
  <c r="H22" i="3"/>
  <c r="I22" i="3"/>
  <c r="J22" i="3"/>
  <c r="K22" i="3"/>
  <c r="L22" i="3"/>
  <c r="M22" i="3"/>
  <c r="E22" i="3"/>
  <c r="D22" i="3"/>
  <c r="B22" i="8" l="1"/>
  <c r="C22" i="3"/>
</calcChain>
</file>

<file path=xl/sharedStrings.xml><?xml version="1.0" encoding="utf-8"?>
<sst xmlns="http://schemas.openxmlformats.org/spreadsheetml/2006/main" count="328" uniqueCount="255">
  <si>
    <t>INSPECCIÓN, VIGILANCIA Y CONTROL</t>
  </si>
  <si>
    <t>VIGILANCIA</t>
  </si>
  <si>
    <t xml:space="preserve">ESCALA DE HENRI PFV PARA LA CALIFICACIÓN DE LA IMPLEMENTACIÓN DEL PROGRAMA DE FARMACOVIGILANCIA EN INDUSTRIA </t>
  </si>
  <si>
    <t>NOMBRE DEL ESTABLECIMIENTO:</t>
  </si>
  <si>
    <t>CIUDAD DEL ESTABLECIMIENTO</t>
  </si>
  <si>
    <t>NIT.</t>
  </si>
  <si>
    <t>PNF:</t>
  </si>
  <si>
    <t>ESTABLECIMIENTO:</t>
  </si>
  <si>
    <t>FABRICANTE</t>
  </si>
  <si>
    <t>TITULAR DE REGISTRO SANITARIO</t>
  </si>
  <si>
    <t>DIRECCION:</t>
  </si>
  <si>
    <t>TEL:</t>
  </si>
  <si>
    <t>FECHA DE VISITA:</t>
  </si>
  <si>
    <t>IMPORTADOR</t>
  </si>
  <si>
    <t>FUNCIONARIO 1</t>
  </si>
  <si>
    <t>CARGO:</t>
  </si>
  <si>
    <t>ATENDIDO POR:</t>
  </si>
  <si>
    <t>FUNCIONARIO 2</t>
  </si>
  <si>
    <t>TITULAR DE RS Y FABRICANTE</t>
  </si>
  <si>
    <t>TITULAR DE RS E IMPORTADOR</t>
  </si>
  <si>
    <t>DOCUMENTO OFICIAL FV:</t>
  </si>
  <si>
    <t>Versión:</t>
  </si>
  <si>
    <t>Fecha de la versión:</t>
  </si>
  <si>
    <t>OBSERVACIONES</t>
  </si>
  <si>
    <t>PROCEDIMIENTO</t>
  </si>
  <si>
    <t>NOMBRE PERSONA RESPONSABLE DE FV:</t>
  </si>
  <si>
    <t>TIPO DE DOCUMENTO DE IDENTIDAD:</t>
  </si>
  <si>
    <t>N° DOCUMENTO DE IDENTIDAD:</t>
  </si>
  <si>
    <t>NOVEDADES DE LA VISITA:</t>
  </si>
  <si>
    <t>Ítem</t>
  </si>
  <si>
    <t>Descripción/ Ejemplo de Evidencia</t>
  </si>
  <si>
    <t>Peso</t>
  </si>
  <si>
    <t xml:space="preserve">Puntaje </t>
  </si>
  <si>
    <t>Mayor</t>
  </si>
  <si>
    <t>Crítico</t>
  </si>
  <si>
    <t>4.1</t>
  </si>
  <si>
    <t>4.2</t>
  </si>
  <si>
    <t>4.3</t>
  </si>
  <si>
    <t>Menor</t>
  </si>
  <si>
    <t>7.1</t>
  </si>
  <si>
    <t>7.2</t>
  </si>
  <si>
    <t>Parcial</t>
  </si>
  <si>
    <t>*</t>
  </si>
  <si>
    <t>Concepto</t>
  </si>
  <si>
    <t>Escala</t>
  </si>
  <si>
    <t>Implementado</t>
  </si>
  <si>
    <t>&gt;93%</t>
  </si>
  <si>
    <t>* Descuento por incumplimiento:</t>
  </si>
  <si>
    <t>En implementación</t>
  </si>
  <si>
    <t>66-93%</t>
  </si>
  <si>
    <t>puntos</t>
  </si>
  <si>
    <t>No Implementado</t>
  </si>
  <si>
    <t>&lt;66%</t>
  </si>
  <si>
    <t>Calificación final</t>
  </si>
  <si>
    <t>INSTRUCTIVO DE DILIGENCIAMIENTO</t>
  </si>
  <si>
    <r>
      <t>1. Objetivo:</t>
    </r>
    <r>
      <rPr>
        <sz val="10"/>
        <color rgb="FF000000"/>
        <rFont val="Arial"/>
        <family val="2"/>
      </rPr>
      <t xml:space="preserve"> Describir las actividades que se llevan a cabo para el uso de la herramienta de Evaluación Numérica para determinar el grado de Implementacion del programa de farmacovigilancia en establecimientos de industria farmaceutica </t>
    </r>
  </si>
  <si>
    <r>
      <t xml:space="preserve">2. Alcance: </t>
    </r>
    <r>
      <rPr>
        <sz val="10"/>
        <rFont val="Arial"/>
        <family val="2"/>
      </rPr>
      <t xml:space="preserve"> Aplica para Titulares de Registro Sanitario, Fabricantes, entre otros establecimientos de la industria farmacéutica que deben implementar programas de Farmacovigilancia según la normatividad vigente.</t>
    </r>
  </si>
  <si>
    <t xml:space="preserve">3. DEFINICIONES: </t>
  </si>
  <si>
    <r>
      <t>Alerta sanitaria:</t>
    </r>
    <r>
      <rPr>
        <sz val="10"/>
        <color rgb="FF000000"/>
        <rFont val="Arial"/>
        <family val="2"/>
      </rPr>
      <t xml:space="preserve"> Sospecha de una situación de riesgo potencial asociada a la utilización de un medicamento y/o Producto Biológico, que pueda afectar la salud de la población o de trascendencia social, frente a la cual se hace necesario el desarrollo de acciones de Salud Pública urgentes y eficaces.</t>
    </r>
    <r>
      <rPr>
        <b/>
        <vertAlign val="superscript"/>
        <sz val="10"/>
        <color rgb="FF000000"/>
        <rFont val="Arial"/>
        <family val="2"/>
      </rPr>
      <t>1</t>
    </r>
  </si>
  <si>
    <r>
      <t xml:space="preserve">Evento adverso: </t>
    </r>
    <r>
      <rPr>
        <sz val="10"/>
        <color rgb="FF000000"/>
        <rFont val="Arial"/>
        <family val="2"/>
      </rPr>
      <t>Cualquier suceso médico desafortunado que puede presentarse durante un tratamiento con un medicamento, pero que no tiene necesariamente una relación causal con el mismo</t>
    </r>
    <r>
      <rPr>
        <b/>
        <sz val="10"/>
        <color rgb="FF000000"/>
        <rFont val="Arial"/>
        <family val="2"/>
      </rPr>
      <t xml:space="preserve">. </t>
    </r>
    <r>
      <rPr>
        <b/>
        <vertAlign val="superscript"/>
        <sz val="10"/>
        <color rgb="FF000000"/>
        <rFont val="Arial"/>
        <family val="2"/>
      </rPr>
      <t>2</t>
    </r>
  </si>
  <si>
    <r>
      <t xml:space="preserve">Evento adverso serio: </t>
    </r>
    <r>
      <rPr>
        <sz val="10"/>
        <color rgb="FF000000"/>
        <rFont val="Arial"/>
        <family val="2"/>
      </rPr>
      <t>Se considera serio a un evento adverso cuando su desenlace es la muerte, una amenaza a la vida, cuando genera o prolonga una hospitalización, causa discapacidad, interrupción del embarazo o genera malformaciones.</t>
    </r>
    <r>
      <rPr>
        <b/>
        <sz val="10"/>
        <color rgb="FF000000"/>
        <rFont val="Arial"/>
        <family val="2"/>
      </rPr>
      <t xml:space="preserve"> </t>
    </r>
    <r>
      <rPr>
        <b/>
        <vertAlign val="superscript"/>
        <sz val="10"/>
        <color rgb="FF000000"/>
        <rFont val="Arial"/>
        <family val="2"/>
      </rPr>
      <t>2</t>
    </r>
  </si>
  <si>
    <r>
      <t xml:space="preserve">Farmacovigilancia: </t>
    </r>
    <r>
      <rPr>
        <sz val="10"/>
        <color rgb="FF000000"/>
        <rFont val="Arial"/>
        <family val="2"/>
      </rPr>
      <t>Ciencia y actividades relacionadas con la detección, evaluación, entendimiento y prevención de los eventos adversos o cualquier otro problema relacionado con medicamentos.</t>
    </r>
    <r>
      <rPr>
        <b/>
        <vertAlign val="superscript"/>
        <sz val="10"/>
        <color rgb="FF000000"/>
        <rFont val="Arial"/>
        <family val="2"/>
      </rPr>
      <t>3,5</t>
    </r>
  </si>
  <si>
    <r>
      <t xml:space="preserve">Establecimiento farmacéutico: </t>
    </r>
    <r>
      <rPr>
        <sz val="10"/>
        <color rgb="FF000000"/>
        <rFont val="Arial"/>
        <family val="2"/>
      </rPr>
      <t xml:space="preserve">Es el establecimiento dedicado a la producción, almacenamiento, distribución, comercialización, dispensación, control o aseguramiento de la calidad de los medicamentos, dispositivos médicos o de las materias primas necesarias para su elaboración y demás productos autorizados por ley para su comercialización en dicho establecimiento. </t>
    </r>
    <r>
      <rPr>
        <b/>
        <vertAlign val="superscript"/>
        <sz val="10"/>
        <color rgb="FF000000"/>
        <rFont val="Arial"/>
        <family val="2"/>
      </rPr>
      <t>3</t>
    </r>
  </si>
  <si>
    <r>
      <t xml:space="preserve">Fabricación: </t>
    </r>
    <r>
      <rPr>
        <sz val="10"/>
        <color rgb="FF000000"/>
        <rFont val="Arial"/>
        <family val="2"/>
      </rPr>
      <t>Todas las operaciones que incluyan la adquisición de materiales y productos, producción, control de la calidad, autorización de circulación, almacenamiento, embarque de productos acabados, y los controles relacionados con estas operaciones</t>
    </r>
    <r>
      <rPr>
        <b/>
        <sz val="10"/>
        <color rgb="FF000000"/>
        <rFont val="Arial"/>
        <family val="2"/>
      </rPr>
      <t xml:space="preserve">. </t>
    </r>
    <r>
      <rPr>
        <b/>
        <vertAlign val="superscript"/>
        <sz val="10"/>
        <color rgb="FF000000"/>
        <rFont val="Arial"/>
        <family val="2"/>
      </rPr>
      <t>4</t>
    </r>
  </si>
  <si>
    <r>
      <t>Medicamento:</t>
    </r>
    <r>
      <rPr>
        <sz val="10"/>
        <color theme="1"/>
        <rFont val="Arial"/>
        <family val="2"/>
      </rPr>
      <t xml:space="preserve"> Es aquel preparado farmacéutico obtenido a partir de principios activos, con o sin sustancias auxiliares, presentado bajo forma farmacéutica, que se utiliza para la prevención, alivio, diagnóstico, tratamiento, curación o rehabilitación de la enfermedad. Los envases, rótulos, etiquetas y empaques hacen parte integral del medicamento, por cuanto éstos garantizan su calidad, estabilidad y uso adecuado. </t>
    </r>
    <r>
      <rPr>
        <b/>
        <vertAlign val="superscript"/>
        <sz val="10"/>
        <color theme="1"/>
        <rFont val="Arial"/>
        <family val="2"/>
      </rPr>
      <t>6</t>
    </r>
  </si>
  <si>
    <r>
      <rPr>
        <b/>
        <sz val="10"/>
        <rFont val="Arial"/>
        <family val="2"/>
      </rPr>
      <t xml:space="preserve">Medidas Sanitarias: </t>
    </r>
    <r>
      <rPr>
        <sz val="10"/>
        <rFont val="Arial"/>
        <family val="2"/>
      </rPr>
      <t xml:space="preserve">Conjunto de medidas de salud pública y demás precauciones sanitarias aplicadas por la autoridad sanitaria, para prevenir, mitigar, controlar o eliminar la propagación de un evento que afecte o pueda afectar la salud de la población. </t>
    </r>
    <r>
      <rPr>
        <b/>
        <vertAlign val="superscript"/>
        <sz val="10"/>
        <rFont val="Arial"/>
        <family val="2"/>
      </rPr>
      <t>7</t>
    </r>
  </si>
  <si>
    <r>
      <rPr>
        <b/>
        <sz val="10"/>
        <rFont val="Arial"/>
        <family val="2"/>
      </rPr>
      <t xml:space="preserve">Informe Periódico de Seguridad - PSUR: </t>
    </r>
    <r>
      <rPr>
        <sz val="10"/>
        <rFont val="Arial"/>
        <family val="2"/>
      </rPr>
      <t xml:space="preserve">Documento que proporciona información de seguridad relevante y actualizada de un medicamento aprobado, en el contexto de la exposición del paciente, para determinar la necesidad de cambios en la Información de seguridad de referencia a fin de optimizar el uso continuo seguro del producto. </t>
    </r>
    <r>
      <rPr>
        <vertAlign val="superscript"/>
        <sz val="10"/>
        <rFont val="Arial"/>
        <family val="2"/>
      </rPr>
      <t>8</t>
    </r>
  </si>
  <si>
    <t>[3] Decreto 780 de 06 de mayo de 2016. “Por medio del cual se expide el Decreto Único Reglamentario del Sector Salud y Protección Social”, Capítulo 10. Droguerías y servicio farmacéutico, Definiciones</t>
  </si>
  <si>
    <t>[4] OMS. Serie de informes técnicos de la OMS - 823. INFORME 32. Glosario.</t>
  </si>
  <si>
    <t>[5] Resolución 1403 de14 de mayo 2007 Capítulo 1 Definiciones; Manual de Condiciones Esenciales y Procedimientos del Servicio Farmacéutico Capítulo III, Procedimiento para los procesos especiales, numeral 5.</t>
  </si>
  <si>
    <t>[6] Invima. Decreto 677 de 26 de abril de 1995. Título 1. Disposiciones generales y definiciones.</t>
  </si>
  <si>
    <t>[7] Invima. Decreto 3518 de 09 de octubre de 2006. “Capítulo 1. Disposiciones generales. Artículo 3. Definiciones. Decreto 780 de 06 de mayo de 2016. “Por medio del cual se expide el Decreto Único Reglamentario del Sector Salud y Protección Social”, Capítulo 2 Vigilancia, Prevención y Control.</t>
  </si>
  <si>
    <t>[8] ICH. Topic E2C (R1) Clinical Safety Data Management: Periodic Safety Update Reports for Marketed Drugs. June1997</t>
  </si>
  <si>
    <t xml:space="preserve">4. DESARROLLO </t>
  </si>
  <si>
    <t xml:space="preserve">Campo </t>
  </si>
  <si>
    <t>Descripción</t>
  </si>
  <si>
    <t xml:space="preserve"> Responsable</t>
  </si>
  <si>
    <t>Registrar el nombre del establecimiento de la industria farmaceutica</t>
  </si>
  <si>
    <t xml:space="preserve">Profesional de Farmacovigilancia que realiza la visita </t>
  </si>
  <si>
    <t xml:space="preserve">Registrar la ciudad donde se encuentra ubicado el estalbecimiento de industria farmaceutica visitado </t>
  </si>
  <si>
    <t>Registrar el  número de identificación tributaria sin comas ni puntos y con el dígito de verificación separado por guión</t>
  </si>
  <si>
    <t>PNF</t>
  </si>
  <si>
    <t>Registrar el codigo de inscripción mas actualizado asignado por el programa nacional de farmacovigilancia  al establecimiento de industria farmaceutica</t>
  </si>
  <si>
    <t xml:space="preserve">COMPLEJIDAD </t>
  </si>
  <si>
    <t>Seleccione de la lista desplegable una de las siguientes opciones:(Titular de registro sanitario, importador, fabricante, titular de registro sanitario y fabricante, titular de registro sanitario e importador )</t>
  </si>
  <si>
    <t xml:space="preserve">DIRECCIÓN </t>
  </si>
  <si>
    <t>Registrar la dirección del establecimiento</t>
  </si>
  <si>
    <t xml:space="preserve">TELEFONO </t>
  </si>
  <si>
    <t xml:space="preserve">Registrar el telefono fijo del establecimiento </t>
  </si>
  <si>
    <t xml:space="preserve">FECHA DE LA VISITA </t>
  </si>
  <si>
    <t>Registrar fecha de la visita (AAAA-MM-DD)</t>
  </si>
  <si>
    <t>FUNCIONARIO 1 INVIMA</t>
  </si>
  <si>
    <t xml:space="preserve">Registrar nombre del funcionario de invima que realiza la visita </t>
  </si>
  <si>
    <t>CARGO</t>
  </si>
  <si>
    <t>Registrar el cargo del funcionario de invima que realiza la visita</t>
  </si>
  <si>
    <t>FUNCIONARIO 2 INVIMA</t>
  </si>
  <si>
    <t xml:space="preserve">ATENDIDO POR </t>
  </si>
  <si>
    <t xml:space="preserve">Registre el nombre del profesional de la compañia que recibe la visita </t>
  </si>
  <si>
    <t xml:space="preserve">Registrar el cargo del profesional dentro de la compañia que recibe la visita </t>
  </si>
  <si>
    <t>DOCUMENTO OFICIAL FV</t>
  </si>
  <si>
    <t xml:space="preserve">Seleccione de la lista plegable el tipo de documento. (manual, procedimiento, programa, instructivo, otro). Dispoble el registro de (3) documentos </t>
  </si>
  <si>
    <t>CODIGO</t>
  </si>
  <si>
    <t xml:space="preserve">Registre el codigo del documento oficial de farmacovigilancia asociado al sistema de gestión de calidad de la compañia </t>
  </si>
  <si>
    <t xml:space="preserve">VERSIÓN </t>
  </si>
  <si>
    <t xml:space="preserve">Registre la versión del documento revisado </t>
  </si>
  <si>
    <t xml:space="preserve">FECHA DE LA VERSIÓN </t>
  </si>
  <si>
    <t xml:space="preserve">Registre la fecha de publicación corerspondiente a la versión del documento revisado </t>
  </si>
  <si>
    <t xml:space="preserve">OBSERVACIONES </t>
  </si>
  <si>
    <t xml:space="preserve">Registre nombre del documento oficial de farmacovigilancia </t>
  </si>
  <si>
    <t xml:space="preserve"> NOMBRE PERSONA RESPONSABLE DE FV</t>
  </si>
  <si>
    <t xml:space="preserve">Registre el nombre del responsable de farmacovigilancia en la compañía </t>
  </si>
  <si>
    <t>Registre el cargo del responsable de farmacovigilancia en la compañía</t>
  </si>
  <si>
    <t>TIPO DE DOCUMENTO DE IDENTIDAD</t>
  </si>
  <si>
    <t>Registre el tipo de documento de identidad asociado al refresponsable de farmacovigilancia</t>
  </si>
  <si>
    <t>N° DOCUMENTO DE IDENTIDAD</t>
  </si>
  <si>
    <t>Registre el documento de identidad del responsable de farmacovigilancia, separado por puntos. Ejemplo: 0.000.000</t>
  </si>
  <si>
    <t>NOVEDADES DE LA VISITA</t>
  </si>
  <si>
    <t>Registre información adicional que cosidere necesario asociada a la visita</t>
  </si>
  <si>
    <t>EVALUACIÓN DE CUMPLIMIENTO</t>
  </si>
  <si>
    <t>Seleccione de la lista plegable el numero acorde a la evaluación realizada en la visita (Cumple Si=1; No Cumple=0; Cumple Parcialmente=0,5)</t>
  </si>
  <si>
    <t xml:space="preserve">Registre información adicional que cosidere necesaria acorde a la calificación dada en el item </t>
  </si>
  <si>
    <r>
      <t xml:space="preserve">Ley 100 de 1993. </t>
    </r>
    <r>
      <rPr>
        <sz val="10"/>
        <color theme="1"/>
        <rFont val="Arial"/>
        <family val="2"/>
      </rPr>
      <t>Libro Segundo, Título I, Capítulo I, Articulo. 156-Características básicas del sistema general de seguridad social en salud</t>
    </r>
  </si>
  <si>
    <r>
      <rPr>
        <b/>
        <sz val="10"/>
        <color theme="1"/>
        <rFont val="Arial"/>
        <family val="2"/>
      </rPr>
      <t>Decreto 677 de 1995.</t>
    </r>
    <r>
      <rPr>
        <sz val="10"/>
        <color theme="1"/>
        <rFont val="Arial"/>
        <family val="2"/>
      </rPr>
      <t xml:space="preserve"> Por el cual se reglamenta parcialmente el Régimen de Registros y Licencias, el Control de Calidad, así como el Régimen de Vigilancia Sanitaria de Medicamentos, Cosméticos, Preparaciones Farmacéuticas a base de Recursos Naturales, Productos de Aseo, Higiene y Limpieza y otros productos de uso doméstico y se dictan otras disposiciones sobre la materia.</t>
    </r>
  </si>
  <si>
    <r>
      <rPr>
        <b/>
        <sz val="10"/>
        <rFont val="Arial"/>
        <family val="2"/>
      </rPr>
      <t>Resolución 1403 de 2007</t>
    </r>
    <r>
      <rPr>
        <sz val="10"/>
        <rFont val="Arial"/>
        <family val="2"/>
      </rPr>
      <t xml:space="preserve">. Por la cual se determina el Modelo de Gestión del Servicio Farmacéutico, se adopta el Manual de Condiciones Esenciales y Procedimientos y se dictan otras disposiciones Ministerio de Salud y Protección Social. </t>
    </r>
  </si>
  <si>
    <r>
      <rPr>
        <b/>
        <sz val="10"/>
        <color theme="1"/>
        <rFont val="Arial"/>
        <family val="2"/>
      </rPr>
      <t>Resolución 1229 de 2013</t>
    </r>
    <r>
      <rPr>
        <sz val="10"/>
        <color theme="1"/>
        <rFont val="Arial"/>
        <family val="2"/>
      </rPr>
      <t>. Por la cual se establece el modelo de inspección, vigilancia y control sanitario para los productos de uso y consumo humano</t>
    </r>
  </si>
  <si>
    <r>
      <rPr>
        <b/>
        <sz val="10"/>
        <color theme="1"/>
        <rFont val="Arial"/>
        <family val="2"/>
      </rPr>
      <t>Decreto 3518 de 09 de octubre de 2006.</t>
    </r>
    <r>
      <rPr>
        <sz val="10"/>
        <color theme="1"/>
        <rFont val="Arial"/>
        <family val="2"/>
      </rPr>
      <t xml:space="preserve"> “Capítulo 1. Disposiciones generales. Artículo 3. Definiciones. Decreto 780 de 06 de mayo de 2016. “Por medio del cual se expide el Decreto Único Reglamentario del Sector Salud y Protección Social”, Capítulo 2 Vigilancia, Prevención y Control.</t>
    </r>
  </si>
  <si>
    <t>Mayor o igual</t>
  </si>
  <si>
    <t>En Implementación</t>
  </si>
  <si>
    <t xml:space="preserve">Menores </t>
  </si>
  <si>
    <t>&lt; 66,666</t>
  </si>
  <si>
    <t>No cumple</t>
  </si>
  <si>
    <t>Valor descuento por critica</t>
  </si>
  <si>
    <t>Valor descuento por mayor</t>
  </si>
  <si>
    <t>Calificación B</t>
  </si>
  <si>
    <t>Critico</t>
  </si>
  <si>
    <t>Validacion de datos</t>
  </si>
  <si>
    <t>ojo:</t>
  </si>
  <si>
    <t>N° criterios</t>
  </si>
  <si>
    <t>Valor</t>
  </si>
  <si>
    <t>Total</t>
  </si>
  <si>
    <t>MANUAL</t>
  </si>
  <si>
    <t>PROGRAMA</t>
  </si>
  <si>
    <t>INSTRUCTIVO</t>
  </si>
  <si>
    <t>* 57= Valor de ponderación</t>
  </si>
  <si>
    <t>OTRO</t>
  </si>
  <si>
    <t>Criterio</t>
  </si>
  <si>
    <t>Puntaje Ajustado</t>
  </si>
  <si>
    <t>1-Inscripción</t>
  </si>
  <si>
    <t>3-Profesional responsable</t>
  </si>
  <si>
    <t>2-Conocimiento Normatividad</t>
  </si>
  <si>
    <t>5.1-Programa de FV documentado</t>
  </si>
  <si>
    <t>4.1-Recopilación y evaluación de EA</t>
  </si>
  <si>
    <t>4.3-Revisión Sistemática</t>
  </si>
  <si>
    <t>4.2-Estadísticas</t>
  </si>
  <si>
    <t>5.2-IPS y PGR</t>
  </si>
  <si>
    <t>5.3-Registros análisis R/B</t>
  </si>
  <si>
    <t>6- Notificación y periodicidad alertas</t>
  </si>
  <si>
    <t>7.1- Formato de notificación</t>
  </si>
  <si>
    <t>7.2- Reporte sospechas EA</t>
  </si>
  <si>
    <t>8- Programa de Capacitación</t>
  </si>
  <si>
    <t>9- Conocimiento Página Web</t>
  </si>
  <si>
    <t>Criterios</t>
  </si>
  <si>
    <t>Logro Alcanzado</t>
  </si>
  <si>
    <t>% Meta</t>
  </si>
  <si>
    <t>Críticos</t>
  </si>
  <si>
    <t>Mayores</t>
  </si>
  <si>
    <t>Menores</t>
  </si>
  <si>
    <t>1- Inscripción</t>
  </si>
  <si>
    <t>2- Definición de Responsables</t>
  </si>
  <si>
    <t>3- Normatividad</t>
  </si>
  <si>
    <t>4- Documentación del Programa</t>
  </si>
  <si>
    <t>5- Estadísticas</t>
  </si>
  <si>
    <t>6- Gestión del Riesgo</t>
  </si>
  <si>
    <t>7- Reporte de Eventos</t>
  </si>
  <si>
    <t>Todo cumple</t>
  </si>
  <si>
    <t>Faltan criterios de excelencia</t>
  </si>
  <si>
    <t>Faltan crit. Exc + menores</t>
  </si>
  <si>
    <t>Falta  1M de bajo nivel</t>
  </si>
  <si>
    <t>Falta 1 M de alto nivel</t>
  </si>
  <si>
    <t>Falta  1C de bajo nivel</t>
  </si>
  <si>
    <t>Falta 1 C de mediano nivel</t>
  </si>
  <si>
    <t>Falta 1 C de alto nivel</t>
  </si>
  <si>
    <t>IE**</t>
  </si>
  <si>
    <t>IE*</t>
  </si>
  <si>
    <t>I</t>
  </si>
  <si>
    <t>EI</t>
  </si>
  <si>
    <t>NI</t>
  </si>
  <si>
    <t>M</t>
  </si>
  <si>
    <t>C</t>
  </si>
  <si>
    <t>4.2*</t>
  </si>
  <si>
    <t>M*</t>
  </si>
  <si>
    <t>m</t>
  </si>
  <si>
    <t>5.1</t>
  </si>
  <si>
    <t>5.2</t>
  </si>
  <si>
    <t>5.3</t>
  </si>
  <si>
    <t>7.1*</t>
  </si>
  <si>
    <t>C*</t>
  </si>
  <si>
    <t xml:space="preserve">CODIGO: </t>
  </si>
  <si>
    <t>Criticos (c/u)</t>
  </si>
  <si>
    <t>Artículo de la Resolución 2024015321 de 2024</t>
  </si>
  <si>
    <t>Título</t>
  </si>
  <si>
    <t>ARTICULO 10
Periodicidad de los informes de seguridad</t>
  </si>
  <si>
    <t>Los informes periódicos de seguridad deben coincidir con la frecuencia de elaboración y fecha de cierre de datos establecida por las listas de FECHAS DE REFERENCIA DE LA UNIÓN EUROPEA (EURD) para cada principio activo.
a) El Invima se reserva el derecho de solicitar los informes periódicos de seguridad, tras lo cual se tendrá un plazo de cinco (5) días hábiles para su presentación a partir de la comunicación del requerimiento surtido por la entidad.
b) Los Informes Periódicos de Seguridad (PSUR – PBRER) no deben ser enviados al Invima, pero deben estar a disposición permanente del instituto, en caso de que el Invima así lo requiera durante las actividades de inspección, vigilancia y control.
c) El resumen ejecutivo del PSUR-PBRER debe ser presentado en idioma español, cuando el PSUR-PBRER sea solicitado por Invima.</t>
  </si>
  <si>
    <r>
      <rPr>
        <b/>
        <sz val="11"/>
        <rFont val="Arial"/>
        <family val="2"/>
      </rPr>
      <t>Estudios pos-comercialización.</t>
    </r>
    <r>
      <rPr>
        <sz val="11"/>
        <rFont val="Arial"/>
        <family val="2"/>
      </rPr>
      <t xml:space="preserve"> El Invima se reserva el derecho de solicitar estudios pos-comercialización enmarcado en un programa de farmacovigilancia activa, según el Decreto 1782 de 2014 o el que lo modifique o sustituya, a los responsables de los medicamentos biológicos, en las siguientes condiciones: 
1.	Como compromiso de la autorización del registro sanitario respecto a la seguridad del producto.
2.	Con posterioridad a la concesión del registro sanitario, en caso de que aparezcan dudas acerca de la seguridad de un producto farmacéutico autorizado objeto de la presente resolución.</t>
    </r>
  </si>
  <si>
    <t>ARTICULO 6.
MECANISMOS DE NOTIFICACION</t>
  </si>
  <si>
    <t xml:space="preserve">ARTICULO 12
Estudios pos-comercialización.
(SI APLICA) </t>
  </si>
  <si>
    <r>
      <rPr>
        <b/>
        <sz val="11"/>
        <rFont val="Arial"/>
        <family val="2"/>
      </rPr>
      <t xml:space="preserve">Planes de Gestión de Riesgo. </t>
    </r>
    <r>
      <rPr>
        <sz val="11"/>
        <rFont val="Arial"/>
        <family val="2"/>
      </rPr>
      <t xml:space="preserve">Los Titulares de Registro Sanitario deben contar con Planes de Gestión de Riesgo (PGR) según lo establecido en la Resolución 213 de 2022, o la que la modifique o sustituya dando cumplimiento a los lineamientos y requerimientos establecidos por el Ministerio de Salud y Protección Social y el Invima. </t>
    </r>
  </si>
  <si>
    <t>ARTICULO 8
Periodicidad de los reportes.</t>
  </si>
  <si>
    <t>ARTICULO 3
Programa de Farmacovigilancia</t>
  </si>
  <si>
    <t>ARTICULO 4
Responsable del programa</t>
  </si>
  <si>
    <t>Los titulares de registros sanitarios, laboratorios farmacéuticos, establecimientos fabricantes deben inscribirse a la Red Nacional de Farmacovigilancia, a través de los mecanismos que el Invima establezca para tal fin, sin desconocer las actualizaciones que el mismo Instituto realice al respecto.</t>
  </si>
  <si>
    <t>ARTICULO 6.
FUENTES DE INFORMACION EN FARMACOVIGILANCIA</t>
  </si>
  <si>
    <t xml:space="preserve">ARTICULO 7
Actividades del Programa de Farmacovigilancia. 
</t>
  </si>
  <si>
    <r>
      <t>Los titulares de registro sanitario, laboratorios farmacéuticos y establecimientos fabricantes como parte de las actividades de su programa de farmacovigilancia deberán:</t>
    </r>
    <r>
      <rPr>
        <b/>
        <sz val="11"/>
        <rFont val="Arial"/>
        <family val="2"/>
      </rPr>
      <t xml:space="preserve">
Numeral 1. </t>
    </r>
    <r>
      <rPr>
        <sz val="11"/>
        <rFont val="Arial"/>
        <family val="2"/>
      </rPr>
      <t xml:space="preserve">Establecer los procedimientos y mecanismos para el desarrollo del programa de Farmacovigilancia en cuanto a la detección, evaluación y prevención de los eventos adversos o cualquier otro problema relacionado con medicamentos y productos objeto de la presente resolución
</t>
    </r>
    <r>
      <rPr>
        <b/>
        <sz val="11"/>
        <rFont val="Arial"/>
        <family val="2"/>
      </rPr>
      <t xml:space="preserve">Parágrafo 1. Literal a). </t>
    </r>
    <r>
      <rPr>
        <sz val="11"/>
        <rFont val="Arial"/>
        <family val="2"/>
      </rPr>
      <t>Diseñar la metodología que consolide los eventos adversos reportados y la generación de estadísticas para la detección de señales en medicamentos de síntesis química y medicamentos biológicos según aplique.</t>
    </r>
  </si>
  <si>
    <t>ARTICULO 7
Actividades del Programa de Farmacovigilancia.
(EVENTOS ADVERSOS)</t>
  </si>
  <si>
    <r>
      <t xml:space="preserve">ARTICULO 7
Actividades del Programa de Farmacovigilancia.
(ALERTAS SANITARIAS)
</t>
    </r>
    <r>
      <rPr>
        <sz val="11"/>
        <rFont val="Arial"/>
        <family val="2"/>
      </rPr>
      <t xml:space="preserve">
</t>
    </r>
    <r>
      <rPr>
        <b/>
        <sz val="11"/>
        <rFont val="Arial"/>
        <family val="2"/>
      </rPr>
      <t xml:space="preserve">ARTÍCULO 8 
Numeral 5. Alertas Sanitarias.
</t>
    </r>
  </si>
  <si>
    <r>
      <t xml:space="preserve">Los titulares de registros sanitarios, laboratorios farmacéuticos, establecimientos fabricantes deben establecer, dentro de su programa de farmacovigilancia, los mecanismos de notificación de cualquier evento adverso, incluyendo reacciones adversas a medicamentos, fallos terapéuticos, eventos supuestamente atribuidos a la vacunación e inmunización (ESAVI) y/o cualquier otro problema relacionado con el uso o consumo de sus productos, con el fin de que éste sea reportado al Invima en los términos y condiciones establecidos en la presente resolución.
</t>
    </r>
    <r>
      <rPr>
        <b/>
        <sz val="11"/>
        <rFont val="Arial"/>
        <family val="2"/>
      </rPr>
      <t>Parágrafo 2. Estándares internacionales.</t>
    </r>
    <r>
      <rPr>
        <sz val="11"/>
        <rFont val="Arial"/>
        <family val="2"/>
      </rPr>
      <t xml:space="preserve"> Para efectos del cumplimiento del deber legal de notificación de eventos adversos los titulares de registros sanitarios, laboratorios farmacéuticos, establecimientos fabricantes deberán contar con los accesos al sistema de codificación MedDRA y WHODrug para el reporte de eventos adversos que cumplan con el estándar internacional de ICH a través de eReporting Industria, atendiendo los lineamientos operativos que el Invima determina y que permanentemente tiene a disposición del público a través de la página oficial de la entidad.</t>
    </r>
  </si>
  <si>
    <r>
      <rPr>
        <b/>
        <sz val="11"/>
        <rFont val="Arial"/>
        <family val="2"/>
      </rPr>
      <t xml:space="preserve">Artículo 7, Numeral 2. </t>
    </r>
    <r>
      <rPr>
        <sz val="11"/>
        <rFont val="Arial"/>
        <family val="2"/>
      </rPr>
      <t>Establecer los procedimientos, mecanismos y periodicidad para la revisión de las alertas sanitarias e informes de seguridad publicadas por las agencias regulatorias, en las cuales, se comercialicen sus productos, tanto en Colombia como en otros países.</t>
    </r>
    <r>
      <rPr>
        <b/>
        <sz val="11"/>
        <rFont val="Arial"/>
        <family val="2"/>
      </rPr>
      <t xml:space="preserve">
Artículo 8, Numeral 5. Alertas Sanitarias. </t>
    </r>
    <r>
      <rPr>
        <sz val="11"/>
        <rFont val="Arial"/>
        <family val="2"/>
      </rPr>
      <t>Las alertas sanitarias de las cuales hayan sido objeto los productos objeto de la presente resolución en Colombia y en otros países, deben ser reportadas al Invima en un plazo no mayor a los cinco (5) días hábiles a partir de la publicación de la respectiva alerta. Para este caso específico el Invima establecerá el medio de notificación.
En el caso que se presenten alertas sanitarias, con algún producto objeto de la presente resolución, los titulares de registros sanitarios deben generar un plan de trabajo con las acciones preventivas y/o correctivas a realizar, el cual debe ser presentado ante el Invima en un tiempo no mayor a cuarenta y cinco (45) días calendario a partir del día de la publicación de la respectiva alerta. Para este caso específico el Invima establecerá el medio de notificación y el cierre de la alerta sanitaria si aplica.</t>
    </r>
  </si>
  <si>
    <r>
      <t xml:space="preserve">Realizar la búsqueda, revisión y evaluación continua de literatura científica.
</t>
    </r>
    <r>
      <rPr>
        <b/>
        <sz val="11"/>
        <rFont val="Arial"/>
        <family val="2"/>
      </rPr>
      <t>Ejemplo de evidencia:</t>
    </r>
    <r>
      <rPr>
        <sz val="11"/>
        <rFont val="Arial"/>
        <family val="2"/>
      </rPr>
      <t xml:space="preserve">
Procedimiento documentado para la búsqueda y revisión continua de literatura científica sobre los productos con autorización de comercialización en Colombia, registros de los hallazgos relevantes que puedan afectar la evaluación de la relación beneficio–riesgo, consolidación de la información en informes internos o matrices de seguimiento, y evidencia de las decisiones tomadas respecto a la actualización de la ficha técnica, prospecto o ambos, incluyendo referencias, fechas y trazabilidad de la información.</t>
    </r>
  </si>
  <si>
    <r>
      <rPr>
        <sz val="11"/>
        <rFont val="Arial"/>
        <family val="2"/>
      </rPr>
      <t>La información de seguridad de los productos de los que trata la presente resolución se notificará a través de los mecanismos y parámetros de eReporting Industria que el Invima establezca para tal fin.</t>
    </r>
    <r>
      <rPr>
        <b/>
        <sz val="11"/>
        <rFont val="Arial"/>
        <family val="2"/>
      </rPr>
      <t xml:space="preserve">
Parágrafo 1. </t>
    </r>
    <r>
      <rPr>
        <sz val="11"/>
        <rFont val="Arial"/>
        <family val="2"/>
      </rPr>
      <t>La responsabilidad del reporte y su contenido descrito anteriormente será del Titular del Registro de Sanitario. En el caso de que el evento adverso sea conocido por el establecimiento fabricante o el laboratorio farmacéutico contratado para la fabricación, este lo debe informar al titular del registro sanitario inmediatamente, con el fin de que se reporte al INVIMA en los términos y condiciones establecidos por la presente resolución</t>
    </r>
    <r>
      <rPr>
        <b/>
        <sz val="11"/>
        <rFont val="Arial"/>
        <family val="2"/>
      </rPr>
      <t>.
Parágrafo 2.</t>
    </r>
    <r>
      <rPr>
        <sz val="11"/>
        <rFont val="Arial"/>
        <family val="2"/>
      </rPr>
      <t xml:space="preserve"> Los reportes de eventos adversos asociados a los productos objeto de la presente resolución, se deben presentar en idioma español y con la codificación MedDRA y WHODrug cumpliendo los mecanismos que el Invima establezca para tal fin</t>
    </r>
  </si>
  <si>
    <r>
      <t xml:space="preserve">Los titulares de registros sanitarios, laboratorios farmacéuticos y fabricantes deben notificar a través de eReporting Industria, según los instrumentos disponibles en la página web y el curso del Aula Virtual del Invima, siguiendo plazos según el tipo de evento: </t>
    </r>
    <r>
      <rPr>
        <b/>
        <sz val="11"/>
        <rFont val="Arial"/>
        <family val="2"/>
      </rPr>
      <t xml:space="preserve">
Ejemplo de evidencia según los numeral 1, 2 y 3 del Artículo 8 de la Resolución 2024015321 de 2024: </t>
    </r>
    <r>
      <rPr>
        <sz val="11"/>
        <rFont val="Arial"/>
        <family val="2"/>
      </rPr>
      <t xml:space="preserve">
</t>
    </r>
    <r>
      <rPr>
        <b/>
        <sz val="11"/>
        <rFont val="Arial"/>
        <family val="2"/>
      </rPr>
      <t xml:space="preserve">Serios: </t>
    </r>
    <r>
      <rPr>
        <sz val="11"/>
        <rFont val="Arial"/>
        <family val="2"/>
      </rPr>
      <t xml:space="preserve">Dentro de los 15 días calendario establecidos, incluyendo los seguimientos adicionales reportados dentro de los 15 días posteriores al conocimiento de nueva información, vinculados al mismo código asignado.
</t>
    </r>
    <r>
      <rPr>
        <b/>
        <sz val="11"/>
        <rFont val="Arial"/>
        <family val="2"/>
      </rPr>
      <t>No serios:</t>
    </r>
    <r>
      <rPr>
        <sz val="11"/>
        <rFont val="Arial"/>
        <family val="2"/>
      </rPr>
      <t xml:space="preserve"> Dentro de los 90 días calendario, incluyendo sus seguimientos adicionales reportados dentro de los 30 días posteriores, todos documentados y trazables en los sistemas internos de farmacovigilancia y en la plataforma eReporting Industria del INVIMA.
</t>
    </r>
    <r>
      <rPr>
        <b/>
        <sz val="11"/>
        <rFont val="Arial"/>
        <family val="2"/>
      </rPr>
      <t xml:space="preserve">Reporte sin eventos: </t>
    </r>
    <r>
      <rPr>
        <sz val="11"/>
        <rFont val="Arial"/>
        <family val="2"/>
      </rPr>
      <t xml:space="preserve"> para todos los medicamentos del establecimiento farmacéutico, documentando la ausencia de eventos adversos y confirmando el envío dentro del primer día hábil del trimestre siguiente, con trazabilidad en los sistemas internos de farmacovigilancia y en eReporting Industria.</t>
    </r>
  </si>
  <si>
    <r>
      <t xml:space="preserve">El establecimiento elabora Informes Periódicos de Seguridad y/o  de sus productos y están disponibles para su consulta, así como a disposición de la entidad reguladora cuando ésta lo requiera.
</t>
    </r>
    <r>
      <rPr>
        <b/>
        <sz val="11"/>
        <rFont val="Arial"/>
        <family val="2"/>
      </rPr>
      <t xml:space="preserve">Ejemplo de la evidencia: </t>
    </r>
    <r>
      <rPr>
        <sz val="11"/>
        <rFont val="Arial"/>
        <family val="2"/>
      </rPr>
      <t>Procedimientos documentados para la elaboración de PSUR/PBRER conforme a los lineamientos del INVIMA, registros de análisis beneficio–riesgo realizados, evidencia de disponibilidad de los informes para inspección y vigilancia, y documentos que respalden la revisión y actualización periódica de la información de seguridad de los productos autorizados.</t>
    </r>
  </si>
  <si>
    <t>ARTICULO 9
Informes de seguridad.</t>
  </si>
  <si>
    <r>
      <rPr>
        <sz val="11"/>
        <rFont val="Arial"/>
        <family val="2"/>
      </rPr>
      <t xml:space="preserve">Los titulares de registro sanitario deben contar con Informes Periódicos de Seguridad (PSUR – PBRER), dando cumplimiento a los lineamientos y requerimientos establecidos por el Invima para el análisis beneficio-riesgo de estos </t>
    </r>
    <r>
      <rPr>
        <b/>
        <sz val="11"/>
        <rFont val="Arial"/>
        <family val="2"/>
      </rPr>
      <t xml:space="preserve">
Reporte de literatura.
</t>
    </r>
    <r>
      <rPr>
        <sz val="11"/>
        <rFont val="Arial"/>
        <family val="2"/>
      </rPr>
      <t>Aquellos eventos adversos identificados a través de la revisión de literatura científica solamente serán utilizados para construir y aportar la información de seguridad de los Informes periódicos de seguridad PSUR.</t>
    </r>
  </si>
  <si>
    <t>El titular de registro sanitario o fabricante bajo su exclusiva responsabilidad podrá reportar la información de la que habla esta norma a través de un tercero sin que con ello pueda entenderse que transfiere esta obligación. El titular o fabricante allegará al Invima el documento que soporte las responsabilidades y condiciones del reporte a efectos del respectivo seguimiento desde el programa de farmacovigilancia dentro de los 5 días hábiles siguientes a partir de la firma del documento. Este evento no exime de responsabilidad al titular o fabricante que haya decidido tercerizar el reporte de farmacovigilancia, este mandatario actuará siempre a nombre del tercero y por cuenta y riesgo de este; en tal condición será sujeto de actividades de Inspección, Vigilancia y Control.</t>
  </si>
  <si>
    <r>
      <t xml:space="preserve">La información sobre los riesgos y eventos adversos asociados a la utilización de los productos objeto de la presente resolución, puede proceder de las siguientes fuentes: </t>
    </r>
    <r>
      <rPr>
        <b/>
        <sz val="11"/>
        <rFont val="Arial"/>
        <family val="2"/>
      </rPr>
      <t>según se describe en el parágrafo 1 del artículo 6 de la Resolución 2024015321 de 2024.</t>
    </r>
  </si>
  <si>
    <r>
      <rPr>
        <b/>
        <sz val="11"/>
        <rFont val="Arial"/>
        <family val="2"/>
      </rPr>
      <t>Ejemplo de evidencia:</t>
    </r>
    <r>
      <rPr>
        <sz val="11"/>
        <rFont val="Arial"/>
        <family val="2"/>
      </rPr>
      <t xml:space="preserve">
Procedimiento documentado para la revisión periódica de alertas sanitarias e informes de seguridad que se emitan por agencias regulatorias nacionales e internacionales en las que se comercialicen los productos, incluyendo la notificación al INVIMA cuando aplique; registros de fechas y soporte en físico o magnético de las alertas o informes identificados; formatos y documentos que respalden la revisión periódica, descripción de la actividad, periodicidad, fuente de la alerta o medida sanitaria, última revisión realizada y las acciones derivadas, tales como divulgación al personal competente y la implementación de acciones preventivas o correctivas; dicho procedimiento puede estar incluido en el documento del programa de farmacovigilancia.
Registros de alertas sanitarias recibidas para los productos del establecimiento farmacéutico, con evidencia de reporte al INVIMA dentro de los 5 días hábiles y presentación del plan de acciones preventivas o correctivas dentro de los 45 días calendario, según corresponda.
</t>
    </r>
    <r>
      <rPr>
        <b/>
        <sz val="11"/>
        <rFont val="Arial"/>
        <family val="2"/>
      </rPr>
      <t>Criterios:</t>
    </r>
    <r>
      <rPr>
        <sz val="11"/>
        <rFont val="Arial"/>
        <family val="2"/>
      </rPr>
      <t xml:space="preserve">
Se deben notificar las alertas relacionadas con retiros de productos del mercado, reacciones adversas a medicamentos (RAM) fatales o potencialmente mortales, así como suspensiones o restricciones en el uso de medicamentos, de acuerdo con la guía de alertas publicada en la página web de la INVIMA. Se sugiere consultar la </t>
    </r>
    <r>
      <rPr>
        <b/>
        <sz val="11"/>
        <rFont val="Arial"/>
        <family val="2"/>
      </rPr>
      <t xml:space="preserve">Guía externa para la gestión de alertas sanitarias, disponible en: </t>
    </r>
    <r>
      <rPr>
        <b/>
        <sz val="11"/>
        <color rgb="FF0070C0"/>
        <rFont val="Arial"/>
        <family val="2"/>
      </rPr>
      <t>https://n9.cl/1j1xk</t>
    </r>
  </si>
  <si>
    <t>EVALUACIÓN DE CUMPLIMIENTO           (Cumple Si=1; No Cumple=0; Cumple Parcialmente=0,5
No aplica=1)</t>
  </si>
  <si>
    <r>
      <t xml:space="preserve">Para los titulares de registro sanitario de productos fitoterapéuticos y gases medicinales se aplica el instrumento de los ítem 1 al 9 de conformidad con el Artículo 14 de la Resolución 2024015321 de 2024. Para una referencia se encuentra la </t>
    </r>
    <r>
      <rPr>
        <b/>
        <i/>
        <sz val="11"/>
        <rFont val="Arial"/>
        <family val="2"/>
      </rPr>
      <t xml:space="preserve">Guía Externa de orientación de gases medicinales y productos fitoterapéuticos disponible en: </t>
    </r>
    <r>
      <rPr>
        <b/>
        <i/>
        <sz val="11"/>
        <color rgb="FF0070C0"/>
        <rFont val="Arial"/>
        <family val="2"/>
      </rPr>
      <t>https://lix.li/8QPjOQ</t>
    </r>
  </si>
  <si>
    <r>
      <t xml:space="preserve">Los titulares de registros sanitarios, laboratorios farmacéuticos y establecimientos fabricantes deben contar con un programa de Farmacovigilancia acorde al perfil de riesgo identificado para sus productos. Este programa debe estar documentado en idioma español y debidamente estandarizado en un sistema de gestión documental.
</t>
    </r>
    <r>
      <rPr>
        <b/>
        <sz val="11"/>
        <rFont val="Arial"/>
        <family val="2"/>
      </rPr>
      <t xml:space="preserve">Parágrafo 1. </t>
    </r>
    <r>
      <rPr>
        <sz val="11"/>
        <rFont val="Arial"/>
        <family val="2"/>
      </rPr>
      <t>El programa de Farmacovigilancia del titular de registro sanitario, laboratorio farmacéutico y establecimiento fabricante debe enmarcar a todos los productos autorizados para su comercialización que describa las actividades de farmacovigilancia que se implementen, los responsables y los mecanismos de verificación utilizados por el establecimiento para la ejecución del programa.</t>
    </r>
  </si>
  <si>
    <r>
      <t xml:space="preserve">El programa de farmacovigilancia debe estar a cargo de un profesional médico o químico farmacéutico con la formación debidamente autorizada por el Ministerio de Educación Nacional y la experiencia para la realización de sus funciones, con dedicación específica y disponibilidad para este fin. Para ello, los titulares de registros sanitarios, laboratorios farmacéuticos, establecimientos fabricantes deben garantizar que, el profesional a cargo esté a disposición de la organización de forma permanente y continua, residir y operar en Colombia para atender los diferentes requerimientos, así como mantener actualizados sus datos a través del medio que el Invima disponga para tal fin. 
</t>
    </r>
    <r>
      <rPr>
        <b/>
        <sz val="11"/>
        <rFont val="Arial"/>
        <family val="2"/>
      </rPr>
      <t>Parágrafo 1.</t>
    </r>
    <r>
      <rPr>
        <sz val="11"/>
        <rFont val="Arial"/>
        <family val="2"/>
      </rPr>
      <t xml:space="preserve"> El profesional a cargo del programa de farmacovigilancia debe contar con funciones y/o responsabilidades debidamente documentadas para asegurar la ejecución del mismo.</t>
    </r>
  </si>
  <si>
    <r>
      <rPr>
        <b/>
        <sz val="11"/>
        <rFont val="Arial"/>
        <family val="2"/>
      </rPr>
      <t>Ejemplo de evidencia Parágrafo 1: Documento,  procedimiento o protocolo que describa alguna de las siguientes fuentes de información:</t>
    </r>
    <r>
      <rPr>
        <sz val="11"/>
        <rFont val="Arial"/>
        <family val="2"/>
      </rPr>
      <t xml:space="preserve">
	Casos individuales de sospechas de eventos adversos recogidos en Programas de Notificación Espontánea.  
	Registros de programas de soporte a pacientes seleccionados en función de patologías o de tratamientos farmacológicos y cualquier otro tipo de fuente sistemática de información sobre aspectos de seguridad de los productos objeto de la presente resolución. 
	Datos relacionados con la fabricación, conservación, venta, distribución, dispensación, prescripción y uso de los productos objeto de la presente resolución, incluyendo los estudios de utilización. 
	Resultados de estudios aportados ya sean estudios previos a la autorización, estudios post-comercialización, o meta-análisis. 
	Publicaciones científicas de casos, series de casos, estudios farmacológicos y toxicológicos, ensayos clínicos, estudios farmacoepidemiológicos y meta-análisis.  
	Informaciones procedentes de otras autoridades sanitarias de referencia y organismos sanitarios internacionales. 
	Cualquier otra fuente de información que pueda aportar datos sobre los riesgos asociados al uso de los productos objeto de la presente resolución, incluyendo datos de uso incorrecto y abuso de los medicamentos, errores de medicación o exposición ocupacional, que sean relevantes para la evaluación de los beneficios y riesgos de los productos objeto de la presente resolución.</t>
    </r>
  </si>
  <si>
    <t>ARTICULO 13.
Tercerización del reporte
(SI APLICA)</t>
  </si>
  <si>
    <r>
      <t xml:space="preserve">El titular del registro sanitario / laboratorio farmacéutico / establecimiento fabricante dispone de un Programa de Farmacovigilancia estructurado, basado en el perfil de riesgo de los productos autorizados, el cual cubre la totalidad del portafolio de productos con registro sanitario vigente. 
</t>
    </r>
    <r>
      <rPr>
        <b/>
        <sz val="11"/>
        <rFont val="Arial"/>
        <family val="2"/>
      </rPr>
      <t xml:space="preserve">Ejemplo de evidencia: </t>
    </r>
    <r>
      <rPr>
        <sz val="11"/>
        <rFont val="Arial"/>
        <family val="2"/>
      </rPr>
      <t>El establecimiento cuenta con un Programa de Farmacovigilancia documentado en idioma español, vigente y controlado mediante el sistema de gestión documental o un sistema de gestión de calidad, que cubre la totalidad de los productos autorizados según su perfil de riesgo.
El programa incluye la descripción detallada de las actividades de farmacovigilancia, la asignación de responsabilidades, los mecanismos de seguimiento y verificación de su ejecución, así como registros de control de cambios, versiones y aprobaciones, asegurando la trazabilidad, estandarización y cumplimiento de las obligaciones regulatorias.</t>
    </r>
  </si>
  <si>
    <t>HENRI PFv: Herramienta de Evaluación Numérica para Ranking de Implementación del programa de farmacovigilancia. Este contenido es una transcripción de la Resolución 2024015321 de 2024 y cualquier duda o imprecisión prevalecerá lo establecido en dicha resolución.</t>
  </si>
  <si>
    <r>
      <rPr>
        <b/>
        <sz val="11"/>
        <rFont val="Arial"/>
        <family val="2"/>
      </rPr>
      <t xml:space="preserve">Literatura Científica
</t>
    </r>
    <r>
      <rPr>
        <sz val="11"/>
        <rFont val="Arial"/>
        <family val="2"/>
      </rPr>
      <t xml:space="preserve">
</t>
    </r>
    <r>
      <rPr>
        <b/>
        <sz val="11"/>
        <rFont val="Arial"/>
        <family val="2"/>
      </rPr>
      <t>Parágrafo 1, literal b).</t>
    </r>
    <r>
      <rPr>
        <sz val="11"/>
        <rFont val="Arial"/>
        <family val="2"/>
      </rPr>
      <t xml:space="preserve"> Realizar una evaluación continua, mediante búsqueda de literatura científica, de la relación beneficio-riesgo de los productos objeto de la presente resolución, que tenga autorizados en Colombia, consolidando toda aquella nueva información que pueda influir en la evaluación global de la relación beneficio-riesgo o que pueda requerir la modificación de la ficha técnica, prospecto o ambos.</t>
    </r>
  </si>
  <si>
    <t xml:space="preserve">ARTICULO 11
Planes de Gestión del Riesgo
(SI APLICA)
</t>
  </si>
  <si>
    <t>ARTICULO 5
Inscripción a la Red Nacional de Farmacovigilancia</t>
  </si>
  <si>
    <r>
      <t xml:space="preserve">El Programa de Farmacovigilancia cuenta con un responsable designado, profesional médico o químico farmacéutico, con formación autorizada por el Ministerio de Educación Nacional y experiencia comprobable, con dedicación específica, disponibilidad permanente, residencia y operación en Colombia, y datos actualizados en el medio dispuesto por el Invima.
</t>
    </r>
    <r>
      <rPr>
        <b/>
        <sz val="11"/>
        <rFont val="Arial"/>
        <family val="2"/>
      </rPr>
      <t xml:space="preserve">
Ejemplo de evidencia: </t>
    </r>
    <r>
      <rPr>
        <sz val="11"/>
        <rFont val="Arial"/>
        <family val="2"/>
      </rPr>
      <t>Contar con un documento oficial que designa al responsable del Programa de Farmacovigilancia, profesional médico o químico farmacéutico con formación autorizada y experiencia comprobable, donde se evidencie la dedicación específica al programa, la disponibilidad permanente, la residencia y operación en Colombia, la actualización de datos y la documentación formal de sus funciones y responsabilidades, todo controlado mediante el sistema de gestión documental de la organización.</t>
    </r>
  </si>
  <si>
    <t>Código: VISN-FOR47</t>
  </si>
  <si>
    <t xml:space="preserve">[1] VISN-PRO1-PROCEDIMIENTO GESTIÓN DE ALERTAS SANITARIAS E INFORMES DE SEGURIDAD </t>
  </si>
  <si>
    <t>[2] Resolución 2024015321 de 2024 INVIMA</t>
  </si>
  <si>
    <t>5. DOCUMENTOS DE REFERENCIA</t>
  </si>
  <si>
    <t xml:space="preserve">6. DOCUMENTOS ASOCIADOS </t>
  </si>
  <si>
    <t xml:space="preserve">
VISN-INS33-INSTRUCTIVO DE VISITAS DE SEGUIMIENTO A LA IMPLEMENTACIÓN DE LOS PROGRAMAS DE FARMACOVIGILANCIA EN ESTABLECIMIENTO DE INDUSTRIA FARMARCEUTICA  
</t>
  </si>
  <si>
    <r>
      <t xml:space="preserve">Inscripción a la Red Nacional de Farmacovigilancia mediante el aplicativo </t>
    </r>
    <r>
      <rPr>
        <b/>
        <sz val="11"/>
        <rFont val="Arial"/>
        <family val="2"/>
      </rPr>
      <t>farmacoweb</t>
    </r>
    <r>
      <rPr>
        <sz val="11"/>
        <rFont val="Arial"/>
        <family val="2"/>
      </rPr>
      <t xml:space="preserve">, disponible en www.invima.gov.co, asegurando el cumplimiento continuo de esta obligación y actualizando oportunamente su información conforme a las modificaciones o actualizaciones que se presenten.
</t>
    </r>
    <r>
      <rPr>
        <b/>
        <sz val="11"/>
        <rFont val="Arial"/>
        <family val="2"/>
      </rPr>
      <t xml:space="preserve">Ejemplo de evidencia: </t>
    </r>
    <r>
      <rPr>
        <sz val="11"/>
        <rFont val="Arial"/>
        <family val="2"/>
      </rPr>
      <t xml:space="preserve">El  establecimiento cuenta con el comprobante oficial de inscripción en la Red Nacional de Farmacovigilancia emitido por el Invima, </t>
    </r>
    <r>
      <rPr>
        <b/>
        <sz val="11"/>
        <rFont val="Arial"/>
        <family val="2"/>
      </rPr>
      <t>código PNF</t>
    </r>
    <r>
      <rPr>
        <sz val="11"/>
        <rFont val="Arial"/>
        <family val="2"/>
      </rPr>
      <t xml:space="preserve">, así como con evidencia documentada de la actualización de sus datos conforme a los requerimientos y modificaciones que el Instituto haya establecido.
Se recomienda consultar la </t>
    </r>
    <r>
      <rPr>
        <b/>
        <sz val="11"/>
        <rFont val="Arial"/>
        <family val="2"/>
      </rPr>
      <t xml:space="preserve">Guía de Generalidades disponible en: </t>
    </r>
    <r>
      <rPr>
        <b/>
        <sz val="11"/>
        <color rgb="FF0070C0"/>
        <rFont val="Arial"/>
        <family val="2"/>
      </rPr>
      <t>https://l1nq.com/2vrpsxb</t>
    </r>
  </si>
  <si>
    <r>
      <rPr>
        <b/>
        <sz val="11"/>
        <rFont val="Arial"/>
        <family val="2"/>
      </rPr>
      <t xml:space="preserve">Ejemplo de evidencia: </t>
    </r>
    <r>
      <rPr>
        <sz val="11"/>
        <rFont val="Arial"/>
        <family val="2"/>
      </rPr>
      <t xml:space="preserve">Procedimientos documentados que describen los mecanismos de notificación de cualquier evento adverso, incluyendo reacciones adversas a medicamentos, fallos terapéuticos, ESAVI y otros problemas relacionados con el uso de sus productos, con registros de casos individuales de notificación espontánea, reportes de programas de soporte a pacientes, datos de fabricación, distribución, prescripción y uso, resultados de estudios pre y post-comercialización, publicaciones científicas relevantes, y comunicaciones provenientes de otras autoridades sanitarias.
Asimismo, se evidencia el acceso y uso del sistema de codificación MedDRA y WHODrug, así como la generación de reportes de eventos adversos a través de eReporting Industria conforme a los estándares internacionales ICH. </t>
    </r>
    <r>
      <rPr>
        <b/>
        <sz val="11"/>
        <rFont val="Arial"/>
        <family val="2"/>
      </rPr>
      <t xml:space="preserve">Se sugiere consultar la Guía externa operativa para la implementación del diccionario WHODrug, disponible en: </t>
    </r>
    <r>
      <rPr>
        <b/>
        <sz val="11"/>
        <color rgb="FF0070C0"/>
        <rFont val="Arial"/>
        <family val="2"/>
      </rPr>
      <t xml:space="preserve">https://n9.cl/70yqv
</t>
    </r>
    <r>
      <rPr>
        <b/>
        <sz val="11"/>
        <rFont val="Arial"/>
        <family val="2"/>
      </rPr>
      <t xml:space="preserve">También se sugiere consultar el documento de preguntas frecuentes WHODrug, disponible en: </t>
    </r>
    <r>
      <rPr>
        <b/>
        <sz val="11"/>
        <color rgb="FF0070C0"/>
        <rFont val="Arial"/>
        <family val="2"/>
      </rPr>
      <t>https://n9.cl/0ehzk</t>
    </r>
    <r>
      <rPr>
        <sz val="11"/>
        <rFont val="Arial"/>
        <family val="2"/>
      </rPr>
      <t xml:space="preserve">
Para los accesos al sistema de codificación MedDRA se recomienda consultar la </t>
    </r>
    <r>
      <rPr>
        <b/>
        <sz val="11"/>
        <rFont val="Arial"/>
        <family val="2"/>
      </rPr>
      <t xml:space="preserve">Circular Externa 3000-0471-2021 disponible en: </t>
    </r>
    <r>
      <rPr>
        <b/>
        <sz val="11"/>
        <color rgb="FF0070C0"/>
        <rFont val="Arial"/>
        <family val="2"/>
      </rPr>
      <t>https://l1nq.com/cgzhash</t>
    </r>
  </si>
  <si>
    <r>
      <t xml:space="preserve">Establecer los procedimientos y mecanismos que permitan la recepción y registro de reportes de eventos adversos, la evaluación de causalidad, gravedad y desenlace, la consolidación de la información y generación de estadísticas para la detección de señales de seguridad, así como la prevención y seguimiento de problemas relacionados con los productos autorizados, aplicable a medicamentos de síntesis química y biológicos. Para la categoría de señales se sugiere consultar la </t>
    </r>
    <r>
      <rPr>
        <b/>
        <sz val="11"/>
        <rFont val="Arial"/>
        <family val="2"/>
      </rPr>
      <t xml:space="preserve">Guía externa de comunicación de señales disponible en: </t>
    </r>
    <r>
      <rPr>
        <b/>
        <sz val="11"/>
        <color rgb="FF0070C0"/>
        <rFont val="Arial"/>
        <family val="2"/>
      </rPr>
      <t>https://l1nq.com/ejjwjs8</t>
    </r>
    <r>
      <rPr>
        <sz val="11"/>
        <rFont val="Arial"/>
        <family val="2"/>
      </rPr>
      <t xml:space="preserve">
</t>
    </r>
    <r>
      <rPr>
        <b/>
        <sz val="11"/>
        <rFont val="Arial"/>
        <family val="2"/>
      </rPr>
      <t>Ejemplo de evidencia:</t>
    </r>
    <r>
      <rPr>
        <sz val="11"/>
        <rFont val="Arial"/>
        <family val="2"/>
      </rPr>
      <t xml:space="preserve">
Procedimientos documentados del programa de farmacovigilancia que incluyan la detección, evaluación y prevención de eventos adversos y otros problemas relacionados con los medicamentos; registros de recepción y consolidación de eventos adversos reportados; metodologías implementadas para la generación de estadísticas y análisis de señales de seguridad aplicables a medicamentos de síntesis química y biológicos; y evidencia de seguimiento y análisis en la plataforma eReporting Industria, garantizando trazabilidad y cumplimiento de la normativa.
Se recomienda consultar la </t>
    </r>
    <r>
      <rPr>
        <b/>
        <sz val="11"/>
        <rFont val="Arial"/>
        <family val="2"/>
      </rPr>
      <t xml:space="preserve">Guía de Generalidades disponible en: </t>
    </r>
    <r>
      <rPr>
        <b/>
        <sz val="11"/>
        <color rgb="FF0070C0"/>
        <rFont val="Arial"/>
        <family val="2"/>
      </rPr>
      <t>https://l1nq.com/2vrpsxb</t>
    </r>
  </si>
  <si>
    <r>
      <t xml:space="preserve">Los Informes Periódicos de Seguridad deben estar disponibles para su consulta, así como a disposición de la entidad reguladora cuando ésta lo requiera. El resumen ejecutivo de los PSUR-PBRER deben estar en idioma español
</t>
    </r>
    <r>
      <rPr>
        <b/>
        <sz val="11"/>
        <rFont val="Arial"/>
        <family val="2"/>
      </rPr>
      <t>Ejemplo de la evidencia</t>
    </r>
    <r>
      <rPr>
        <sz val="11"/>
        <rFont val="Arial"/>
        <family val="2"/>
      </rPr>
      <t xml:space="preserve">:
Informes Periódicos de Seguridad para los productos que se fabrican/importan y comercializan según la frecuencia de elaboración y fecha de cierre de datos establecida por las listas de FECHAS DE REFERENCIA DE LA UNIÓN EUROPEA (EURD) para cada principio activo.
Se recomienda consultar la </t>
    </r>
    <r>
      <rPr>
        <b/>
        <sz val="11"/>
        <rFont val="Arial"/>
        <family val="2"/>
      </rPr>
      <t xml:space="preserve">Guía externa de gestión de PSUR disponible en: </t>
    </r>
    <r>
      <rPr>
        <b/>
        <sz val="11"/>
        <color rgb="FF0070C0"/>
        <rFont val="Arial"/>
        <family val="2"/>
      </rPr>
      <t>https://l1nq.com/zgwz275</t>
    </r>
  </si>
  <si>
    <r>
      <rPr>
        <b/>
        <sz val="11"/>
        <rFont val="Arial"/>
        <family val="2"/>
      </rPr>
      <t xml:space="preserve">Ejemplo de la evidencia:
</t>
    </r>
    <r>
      <rPr>
        <sz val="11"/>
        <rFont val="Arial"/>
        <family val="2"/>
      </rPr>
      <t xml:space="preserve">Plan de Gestión de Riesgo aprobado, implementado y actualizado conforme a la Resolución 213 de 2022; registros de seguimiento y monitoreo de riesgos ejecutados; evidencia de las acciones correctivas y preventivas realizadas; y documentación que demuestre el cumplimiento de los lineamientos del Ministerio de Salud y del INVIMA.
Se recomienda consultar la </t>
    </r>
    <r>
      <rPr>
        <b/>
        <sz val="11"/>
        <rFont val="Arial"/>
        <family val="2"/>
      </rPr>
      <t xml:space="preserve">Guía externa de gestión de PGR disponible en: </t>
    </r>
    <r>
      <rPr>
        <b/>
        <sz val="11"/>
        <color rgb="FF0070C0"/>
        <rFont val="Arial"/>
        <family val="2"/>
      </rPr>
      <t>https://l1nq.com/kw5dh3a</t>
    </r>
  </si>
  <si>
    <r>
      <t xml:space="preserve">
El Titular de registro sanitario cuenta con registros actualizados de los estudios de seguridad post-comercialización y le permite emplearlos como herramienta para la toma de decisiones en cuanto al manejo riesgo/beneficio de sus productos.
</t>
    </r>
    <r>
      <rPr>
        <b/>
        <sz val="11"/>
        <rFont val="Arial"/>
        <family val="2"/>
      </rPr>
      <t>Ejemplo de la evidencia:</t>
    </r>
    <r>
      <rPr>
        <sz val="11"/>
        <rFont val="Arial"/>
        <family val="2"/>
      </rPr>
      <t xml:space="preserve"> Registros actualizados de los estudios de seguridad post-comercialización como compromiso de la autorización del registro sanitario respecto a la seguridad del producto, de reuniones de socialización de resultados y eventos adversos presentados y de su inclusión en el análisis riesgo/beneficio de los productos relacionados en los informes de seguridad que han sido elaborados por el establecimiento.
Se recomienda consultar la </t>
    </r>
    <r>
      <rPr>
        <b/>
        <sz val="11"/>
        <rFont val="Arial"/>
        <family val="2"/>
      </rPr>
      <t xml:space="preserve">Guía externa para estudios poscomercialización disponible en: </t>
    </r>
    <r>
      <rPr>
        <b/>
        <sz val="11"/>
        <color rgb="FF0070C0"/>
        <rFont val="Arial"/>
        <family val="2"/>
      </rPr>
      <t>https://l1nq.com/i5njmqt</t>
    </r>
  </si>
  <si>
    <r>
      <t xml:space="preserve">El titular de registro sanitario o fabricante puede delegar a un tercero la ejecución de los reportes de farmacovigilancia, sin transferir la responsabilidad legal sobre la información reportada. El acuerdo con el tercero debe ser documentado y presentado al INVIMA dentro de los 5 días hábiles posteriores a su firma. 
</t>
    </r>
    <r>
      <rPr>
        <b/>
        <sz val="11"/>
        <rFont val="Arial"/>
        <family val="2"/>
      </rPr>
      <t xml:space="preserve">Ejemplo de evidencia:
</t>
    </r>
    <r>
      <rPr>
        <sz val="11"/>
        <rFont val="Arial"/>
        <family val="2"/>
      </rPr>
      <t xml:space="preserve">El acuerdo formal de tercerización, firmado por el titular y el tercero, que detalle responsabilidades y condiciones del reporte de farmacovigilancia; evidencia de envío del documento al INVIMA dentro de los 5 días hábiles; y registros internos que muestren que los reportes generados por el tercero fueron supervisados y validados por el titular de registro sanitario, manteniendo la trazabilidad completa para fines de inspección, vigilancia y control.
Se recomienda consultar la </t>
    </r>
    <r>
      <rPr>
        <b/>
        <sz val="11"/>
        <rFont val="Arial"/>
        <family val="2"/>
      </rPr>
      <t>Guía de Generalidades disponible en:</t>
    </r>
    <r>
      <rPr>
        <sz val="11"/>
        <rFont val="Arial"/>
        <family val="2"/>
      </rPr>
      <t xml:space="preserve"> </t>
    </r>
    <r>
      <rPr>
        <b/>
        <sz val="11"/>
        <color rgb="FF0070C0"/>
        <rFont val="Arial"/>
        <family val="2"/>
      </rPr>
      <t>https://l1nq.com/2vrpsxb</t>
    </r>
  </si>
  <si>
    <t>Versión: 02</t>
  </si>
  <si>
    <t>Fecha de Emisión:2026-08-28</t>
  </si>
  <si>
    <t>VIGILANCIA SANITARIA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</si>
</sst>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000"/>
  </numFmts>
  <fonts count="31" x14ac:knownFonts="1">
    <font>
      <sz val="11"/>
      <color theme="1"/>
      <name val="Calibri"/>
      <family val="2"/>
      <scheme val="minor"/>
    </font>
    <font>
      <sz val="11"/>
      <color theme="1"/>
      <name val="Calibri"/>
      <family val="2"/>
      <scheme val="minor"/>
    </font>
    <font>
      <sz val="8"/>
      <color theme="1"/>
      <name val="Calibri"/>
      <family val="2"/>
      <scheme val="minor"/>
    </font>
    <font>
      <b/>
      <sz val="11"/>
      <color theme="1"/>
      <name val="Calibri"/>
      <family val="2"/>
      <scheme val="minor"/>
    </font>
    <font>
      <u/>
      <sz val="11"/>
      <color theme="10"/>
      <name val="Calibri"/>
      <family val="2"/>
      <scheme val="minor"/>
    </font>
    <font>
      <sz val="10"/>
      <color theme="1"/>
      <name val="Arial"/>
      <family val="2"/>
    </font>
    <font>
      <b/>
      <sz val="11"/>
      <color theme="1"/>
      <name val="Arial"/>
      <family val="2"/>
    </font>
    <font>
      <sz val="11"/>
      <color theme="1"/>
      <name val="Arial"/>
      <family val="2"/>
    </font>
    <font>
      <sz val="12"/>
      <color theme="1"/>
      <name val="Calibri"/>
      <family val="2"/>
      <scheme val="minor"/>
    </font>
    <font>
      <b/>
      <sz val="10"/>
      <color theme="1"/>
      <name val="Arial"/>
      <family val="2"/>
    </font>
    <font>
      <b/>
      <sz val="10"/>
      <color rgb="FF000000"/>
      <name val="Arial"/>
      <family val="2"/>
    </font>
    <font>
      <sz val="10"/>
      <color rgb="FF000000"/>
      <name val="Arial"/>
      <family val="2"/>
    </font>
    <font>
      <b/>
      <sz val="10"/>
      <name val="Arial"/>
      <family val="2"/>
    </font>
    <font>
      <sz val="10"/>
      <name val="Arial"/>
      <family val="2"/>
    </font>
    <font>
      <b/>
      <vertAlign val="superscript"/>
      <sz val="10"/>
      <color rgb="FF000000"/>
      <name val="Arial"/>
      <family val="2"/>
    </font>
    <font>
      <b/>
      <vertAlign val="superscript"/>
      <sz val="10"/>
      <color theme="1"/>
      <name val="Arial"/>
      <family val="2"/>
    </font>
    <font>
      <u/>
      <sz val="12"/>
      <color theme="10"/>
      <name val="Calibri"/>
      <family val="2"/>
      <scheme val="minor"/>
    </font>
    <font>
      <b/>
      <vertAlign val="superscript"/>
      <sz val="10"/>
      <name val="Arial"/>
      <family val="2"/>
    </font>
    <font>
      <u/>
      <sz val="8"/>
      <color theme="10"/>
      <name val="Arial"/>
      <family val="2"/>
    </font>
    <font>
      <sz val="12"/>
      <color theme="1"/>
      <name val="Arial"/>
      <family val="2"/>
    </font>
    <font>
      <vertAlign val="superscript"/>
      <sz val="10"/>
      <name val="Arial"/>
      <family val="2"/>
    </font>
    <font>
      <b/>
      <sz val="11"/>
      <name val="Arial"/>
      <family val="2"/>
    </font>
    <font>
      <sz val="11"/>
      <name val="Arial"/>
      <family val="2"/>
    </font>
    <font>
      <b/>
      <sz val="11"/>
      <color rgb="FF000000"/>
      <name val="Arial"/>
      <family val="2"/>
    </font>
    <font>
      <i/>
      <sz val="11"/>
      <color theme="1"/>
      <name val="Arial"/>
      <family val="2"/>
    </font>
    <font>
      <sz val="9"/>
      <color theme="1"/>
      <name val="Arial"/>
      <family val="2"/>
    </font>
    <font>
      <b/>
      <sz val="11"/>
      <name val="Calibri"/>
      <family val="2"/>
      <scheme val="minor"/>
    </font>
    <font>
      <b/>
      <sz val="11"/>
      <color rgb="FF0070C0"/>
      <name val="Arial"/>
      <family val="2"/>
    </font>
    <font>
      <i/>
      <sz val="11"/>
      <name val="Arial"/>
      <family val="2"/>
    </font>
    <font>
      <b/>
      <i/>
      <sz val="11"/>
      <name val="Arial"/>
      <family val="2"/>
    </font>
    <font>
      <b/>
      <i/>
      <sz val="11"/>
      <color rgb="FF0070C0"/>
      <name val="Arial"/>
      <family val="2"/>
    </font>
  </fonts>
  <fills count="16">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theme="4" tint="0.39997558519241921"/>
        <bgColor indexed="64"/>
      </patternFill>
    </fill>
    <fill>
      <patternFill patternType="solid">
        <fgColor rgb="FF92D050"/>
        <bgColor indexed="64"/>
      </patternFill>
    </fill>
    <fill>
      <patternFill patternType="solid">
        <fgColor theme="7"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FFFFFF"/>
        <bgColor rgb="FF000000"/>
      </patternFill>
    </fill>
    <fill>
      <patternFill patternType="solid">
        <fgColor theme="9"/>
        <bgColor indexed="64"/>
      </patternFill>
    </fill>
    <fill>
      <patternFill patternType="solid">
        <fgColor theme="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9" fontId="1" fillId="0" borderId="0" applyFont="0" applyFill="0" applyBorder="0" applyAlignment="0" applyProtection="0"/>
    <xf numFmtId="164" fontId="1" fillId="0" borderId="0" applyFont="0" applyFill="0" applyBorder="0" applyAlignment="0" applyProtection="0"/>
    <xf numFmtId="0" fontId="4" fillId="0" borderId="0" applyNumberFormat="0" applyFill="0" applyBorder="0" applyAlignment="0" applyProtection="0"/>
    <xf numFmtId="0" fontId="8" fillId="0" borderId="0"/>
    <xf numFmtId="0" fontId="16" fillId="0" borderId="0" applyNumberFormat="0" applyFill="0" applyBorder="0" applyAlignment="0" applyProtection="0"/>
  </cellStyleXfs>
  <cellXfs count="283">
    <xf numFmtId="0" fontId="0" fillId="0" borderId="0" xfId="0"/>
    <xf numFmtId="0" fontId="0" fillId="0" borderId="1" xfId="0" applyBorder="1"/>
    <xf numFmtId="0" fontId="0" fillId="0" borderId="1" xfId="0" applyBorder="1" applyAlignment="1">
      <alignment horizontal="center"/>
    </xf>
    <xf numFmtId="0" fontId="0" fillId="3" borderId="1" xfId="0" applyFill="1" applyBorder="1" applyAlignment="1">
      <alignment horizontal="center"/>
    </xf>
    <xf numFmtId="0" fontId="0" fillId="4" borderId="1" xfId="0" applyFill="1" applyBorder="1" applyAlignment="1">
      <alignment horizontal="center"/>
    </xf>
    <xf numFmtId="0" fontId="0" fillId="5" borderId="1" xfId="0" applyFill="1" applyBorder="1" applyAlignment="1">
      <alignment horizontal="center"/>
    </xf>
    <xf numFmtId="165" fontId="0" fillId="0" borderId="0" xfId="0" applyNumberFormat="1"/>
    <xf numFmtId="0" fontId="0" fillId="0" borderId="1" xfId="0" applyBorder="1" applyAlignment="1">
      <alignment horizontal="left"/>
    </xf>
    <xf numFmtId="167" fontId="0" fillId="0" borderId="0" xfId="0" applyNumberFormat="1" applyAlignment="1">
      <alignment horizontal="center"/>
    </xf>
    <xf numFmtId="0" fontId="0" fillId="7" borderId="5" xfId="0" applyFill="1" applyBorder="1"/>
    <xf numFmtId="0" fontId="3" fillId="2" borderId="11" xfId="0" applyFont="1" applyFill="1" applyBorder="1"/>
    <xf numFmtId="0" fontId="0" fillId="0" borderId="12" xfId="0" applyBorder="1"/>
    <xf numFmtId="0" fontId="0" fillId="0" borderId="13" xfId="0" applyBorder="1"/>
    <xf numFmtId="0" fontId="0" fillId="8" borderId="7" xfId="0" applyFill="1" applyBorder="1"/>
    <xf numFmtId="0" fontId="0" fillId="8" borderId="8" xfId="0" applyFill="1" applyBorder="1"/>
    <xf numFmtId="0" fontId="0" fillId="8" borderId="9" xfId="0" applyFill="1" applyBorder="1"/>
    <xf numFmtId="0" fontId="0" fillId="8" borderId="0" xfId="0" applyFill="1"/>
    <xf numFmtId="0" fontId="0" fillId="8" borderId="10" xfId="0" applyFill="1" applyBorder="1"/>
    <xf numFmtId="0" fontId="3" fillId="8" borderId="6" xfId="0" applyFont="1" applyFill="1" applyBorder="1"/>
    <xf numFmtId="0" fontId="0" fillId="8" borderId="14" xfId="0" applyFill="1" applyBorder="1"/>
    <xf numFmtId="0" fontId="0" fillId="8" borderId="15" xfId="0" applyFill="1" applyBorder="1"/>
    <xf numFmtId="0" fontId="0" fillId="8" borderId="16" xfId="0" applyFill="1" applyBorder="1"/>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xf numFmtId="0" fontId="0" fillId="0" borderId="21" xfId="0" applyBorder="1"/>
    <xf numFmtId="0" fontId="0" fillId="0" borderId="22" xfId="0" applyBorder="1"/>
    <xf numFmtId="9" fontId="0" fillId="0" borderId="1" xfId="1" applyFont="1" applyBorder="1" applyAlignment="1">
      <alignment horizontal="center" vertical="center"/>
    </xf>
    <xf numFmtId="165" fontId="0" fillId="0" borderId="1" xfId="1" applyNumberFormat="1" applyFont="1" applyBorder="1" applyAlignment="1">
      <alignment horizontal="center" vertical="center"/>
    </xf>
    <xf numFmtId="0" fontId="0" fillId="0" borderId="0" xfId="0" applyAlignment="1">
      <alignment vertical="center" wrapText="1"/>
    </xf>
    <xf numFmtId="9" fontId="0" fillId="0" borderId="1" xfId="2" applyNumberFormat="1" applyFont="1" applyBorder="1"/>
    <xf numFmtId="0" fontId="0" fillId="0" borderId="0" xfId="0" applyAlignment="1">
      <alignment wrapText="1"/>
    </xf>
    <xf numFmtId="0" fontId="3" fillId="2" borderId="1" xfId="0" applyFont="1" applyFill="1" applyBorder="1" applyAlignment="1">
      <alignment horizontal="center" vertical="center" wrapText="1"/>
    </xf>
    <xf numFmtId="9" fontId="3" fillId="2" borderId="1" xfId="0" applyNumberFormat="1" applyFont="1" applyFill="1" applyBorder="1" applyAlignment="1">
      <alignment horizontal="center" vertical="center" wrapText="1"/>
    </xf>
    <xf numFmtId="165" fontId="0" fillId="0" borderId="1" xfId="0" applyNumberFormat="1" applyBorder="1"/>
    <xf numFmtId="165" fontId="0" fillId="0" borderId="1" xfId="1" applyNumberFormat="1" applyFont="1" applyBorder="1"/>
    <xf numFmtId="0" fontId="0" fillId="0" borderId="0" xfId="0" applyAlignment="1">
      <alignment vertical="center"/>
    </xf>
    <xf numFmtId="0" fontId="3" fillId="2" borderId="1" xfId="0" applyFont="1" applyFill="1" applyBorder="1" applyAlignment="1">
      <alignment horizontal="center" vertical="center"/>
    </xf>
    <xf numFmtId="0" fontId="8" fillId="9" borderId="0" xfId="4" applyFill="1"/>
    <xf numFmtId="0" fontId="5" fillId="10" borderId="9" xfId="4" applyFont="1" applyFill="1" applyBorder="1"/>
    <xf numFmtId="0" fontId="5" fillId="10" borderId="0" xfId="4" applyFont="1" applyFill="1"/>
    <xf numFmtId="0" fontId="5" fillId="10" borderId="10" xfId="4" applyFont="1" applyFill="1" applyBorder="1"/>
    <xf numFmtId="0" fontId="8" fillId="10" borderId="0" xfId="4" applyFill="1"/>
    <xf numFmtId="0" fontId="5" fillId="9" borderId="9" xfId="4" applyFont="1" applyFill="1" applyBorder="1" applyAlignment="1">
      <alignment horizontal="justify" vertical="center"/>
    </xf>
    <xf numFmtId="0" fontId="5" fillId="9" borderId="0" xfId="4" applyFont="1" applyFill="1"/>
    <xf numFmtId="0" fontId="5" fillId="9" borderId="10" xfId="4" applyFont="1" applyFill="1" applyBorder="1"/>
    <xf numFmtId="0" fontId="8" fillId="0" borderId="0" xfId="4"/>
    <xf numFmtId="0" fontId="9" fillId="9" borderId="9" xfId="4" applyFont="1" applyFill="1" applyBorder="1" applyAlignment="1">
      <alignment vertical="center"/>
    </xf>
    <xf numFmtId="0" fontId="18" fillId="11" borderId="9" xfId="5" applyFont="1" applyFill="1" applyBorder="1" applyAlignment="1">
      <alignment horizontal="left" vertical="top"/>
    </xf>
    <xf numFmtId="0" fontId="18" fillId="11" borderId="0" xfId="5" applyFont="1" applyFill="1" applyBorder="1" applyAlignment="1">
      <alignment horizontal="left" vertical="top"/>
    </xf>
    <xf numFmtId="0" fontId="18" fillId="11" borderId="10" xfId="5" applyFont="1" applyFill="1" applyBorder="1" applyAlignment="1">
      <alignment horizontal="left" vertical="top"/>
    </xf>
    <xf numFmtId="0" fontId="2" fillId="9" borderId="0" xfId="4" applyFont="1" applyFill="1"/>
    <xf numFmtId="0" fontId="2" fillId="0" borderId="0" xfId="4" applyFont="1"/>
    <xf numFmtId="0" fontId="9" fillId="9" borderId="9" xfId="4" applyFont="1" applyFill="1" applyBorder="1" applyAlignment="1">
      <alignment horizontal="justify" vertical="center"/>
    </xf>
    <xf numFmtId="0" fontId="9" fillId="11" borderId="9" xfId="4" applyFont="1" applyFill="1" applyBorder="1" applyAlignment="1">
      <alignment horizontal="left" vertical="top"/>
    </xf>
    <xf numFmtId="0" fontId="9" fillId="11" borderId="0" xfId="4" applyFont="1" applyFill="1" applyAlignment="1">
      <alignment horizontal="left" vertical="top"/>
    </xf>
    <xf numFmtId="0" fontId="9" fillId="11" borderId="10" xfId="4" applyFont="1" applyFill="1" applyBorder="1" applyAlignment="1">
      <alignment horizontal="left" vertical="top"/>
    </xf>
    <xf numFmtId="0" fontId="5" fillId="9" borderId="9" xfId="4" applyFont="1" applyFill="1" applyBorder="1" applyAlignment="1">
      <alignment vertical="center"/>
    </xf>
    <xf numFmtId="0" fontId="8" fillId="9" borderId="10" xfId="4" applyFill="1" applyBorder="1"/>
    <xf numFmtId="0" fontId="19" fillId="9" borderId="9" xfId="4" applyFont="1" applyFill="1" applyBorder="1"/>
    <xf numFmtId="0" fontId="19" fillId="9" borderId="0" xfId="4" applyFont="1" applyFill="1"/>
    <xf numFmtId="0" fontId="19" fillId="9" borderId="10" xfId="4" applyFont="1" applyFill="1" applyBorder="1"/>
    <xf numFmtId="0" fontId="7" fillId="9" borderId="0" xfId="0" applyFont="1" applyFill="1"/>
    <xf numFmtId="0" fontId="21" fillId="2" borderId="5" xfId="0" applyFont="1" applyFill="1" applyBorder="1" applyAlignment="1" applyProtection="1">
      <alignment vertical="center" wrapText="1"/>
      <protection locked="0"/>
    </xf>
    <xf numFmtId="0" fontId="21" fillId="9" borderId="7" xfId="0" applyFont="1" applyFill="1" applyBorder="1" applyAlignment="1">
      <alignment horizontal="right"/>
    </xf>
    <xf numFmtId="0" fontId="7" fillId="9" borderId="7" xfId="0" applyFont="1" applyFill="1" applyBorder="1"/>
    <xf numFmtId="0" fontId="6" fillId="9" borderId="7" xfId="0" applyFont="1" applyFill="1" applyBorder="1" applyAlignment="1">
      <alignment horizontal="right"/>
    </xf>
    <xf numFmtId="0" fontId="21" fillId="9" borderId="25" xfId="0" applyFont="1" applyFill="1" applyBorder="1" applyProtection="1">
      <protection locked="0"/>
    </xf>
    <xf numFmtId="0" fontId="21" fillId="9" borderId="29" xfId="0" applyFont="1" applyFill="1" applyBorder="1" applyProtection="1">
      <protection locked="0"/>
    </xf>
    <xf numFmtId="0" fontId="22" fillId="9" borderId="10" xfId="0" applyFont="1" applyFill="1" applyBorder="1" applyProtection="1">
      <protection locked="0"/>
    </xf>
    <xf numFmtId="0" fontId="21" fillId="9" borderId="27" xfId="0" applyFont="1" applyFill="1" applyBorder="1" applyAlignment="1">
      <alignment vertical="center"/>
    </xf>
    <xf numFmtId="0" fontId="21" fillId="9" borderId="30" xfId="0" applyFont="1" applyFill="1" applyBorder="1" applyAlignment="1">
      <alignment horizontal="center" vertical="center" wrapText="1"/>
    </xf>
    <xf numFmtId="0" fontId="22" fillId="9" borderId="43" xfId="0" applyFont="1" applyFill="1" applyBorder="1" applyAlignment="1" applyProtection="1">
      <alignment vertical="center"/>
      <protection locked="0"/>
    </xf>
    <xf numFmtId="0" fontId="22" fillId="9" borderId="44" xfId="0" applyFont="1" applyFill="1" applyBorder="1" applyAlignment="1" applyProtection="1">
      <alignment vertical="center"/>
      <protection locked="0"/>
    </xf>
    <xf numFmtId="0" fontId="22" fillId="9" borderId="34" xfId="0" applyFont="1" applyFill="1" applyBorder="1" applyProtection="1">
      <protection locked="0"/>
    </xf>
    <xf numFmtId="0" fontId="22" fillId="9" borderId="0" xfId="0" applyFont="1" applyFill="1" applyAlignment="1">
      <alignment horizontal="center"/>
    </xf>
    <xf numFmtId="0" fontId="22" fillId="0" borderId="0" xfId="0" applyFont="1"/>
    <xf numFmtId="0" fontId="22" fillId="0" borderId="36" xfId="0" applyFont="1" applyBorder="1" applyAlignment="1">
      <alignment horizontal="center"/>
    </xf>
    <xf numFmtId="0" fontId="22" fillId="0" borderId="0" xfId="0" applyFont="1" applyAlignment="1">
      <alignment horizontal="center"/>
    </xf>
    <xf numFmtId="0" fontId="21" fillId="2" borderId="1" xfId="0" applyFont="1" applyFill="1" applyBorder="1" applyAlignment="1">
      <alignment horizontal="center" vertical="center" wrapText="1"/>
    </xf>
    <xf numFmtId="0" fontId="7" fillId="0" borderId="0" xfId="0" applyFont="1"/>
    <xf numFmtId="0" fontId="7" fillId="9" borderId="1" xfId="0" applyFont="1" applyFill="1" applyBorder="1" applyAlignment="1">
      <alignment vertical="center"/>
    </xf>
    <xf numFmtId="166" fontId="7" fillId="9" borderId="1" xfId="0" applyNumberFormat="1" applyFont="1" applyFill="1" applyBorder="1" applyAlignment="1">
      <alignment horizontal="center" vertical="center"/>
    </xf>
    <xf numFmtId="0" fontId="7" fillId="0" borderId="1" xfId="0" applyFont="1" applyBorder="1"/>
    <xf numFmtId="0" fontId="7" fillId="0" borderId="1" xfId="0" applyFont="1" applyBorder="1" applyAlignment="1">
      <alignment horizontal="center"/>
    </xf>
    <xf numFmtId="0" fontId="7" fillId="6" borderId="23" xfId="0" applyFont="1" applyFill="1" applyBorder="1"/>
    <xf numFmtId="0" fontId="7" fillId="6" borderId="24" xfId="0" applyFont="1" applyFill="1" applyBorder="1"/>
    <xf numFmtId="0" fontId="7" fillId="0" borderId="1" xfId="0" applyFont="1" applyBorder="1" applyAlignment="1">
      <alignment vertical="center"/>
    </xf>
    <xf numFmtId="0" fontId="7" fillId="9" borderId="0" xfId="0" applyFont="1" applyFill="1" applyAlignment="1">
      <alignment vertical="center" wrapText="1"/>
    </xf>
    <xf numFmtId="0" fontId="23" fillId="9" borderId="0" xfId="0" applyFont="1" applyFill="1" applyAlignment="1">
      <alignment vertical="center"/>
    </xf>
    <xf numFmtId="0" fontId="6" fillId="9" borderId="0" xfId="0" applyFont="1" applyFill="1"/>
    <xf numFmtId="0" fontId="7" fillId="9" borderId="0" xfId="0" applyFont="1" applyFill="1" applyAlignment="1">
      <alignment vertical="center"/>
    </xf>
    <xf numFmtId="0" fontId="7" fillId="0" borderId="1" xfId="0" applyFont="1" applyBorder="1" applyAlignment="1">
      <alignment horizontal="center" vertical="center" wrapText="1"/>
    </xf>
    <xf numFmtId="0" fontId="6" fillId="0" borderId="0" xfId="0" applyFont="1" applyAlignment="1">
      <alignment horizontal="center" vertical="center"/>
    </xf>
    <xf numFmtId="0" fontId="6" fillId="0" borderId="1" xfId="0" applyFont="1" applyBorder="1" applyAlignment="1">
      <alignment horizontal="center" vertical="center"/>
    </xf>
    <xf numFmtId="166" fontId="7" fillId="0" borderId="1" xfId="0" applyNumberFormat="1" applyFont="1" applyBorder="1" applyAlignment="1">
      <alignment horizontal="center"/>
    </xf>
    <xf numFmtId="0" fontId="7" fillId="6" borderId="1" xfId="0" applyFont="1" applyFill="1" applyBorder="1" applyAlignment="1">
      <alignment horizontal="center" vertical="center"/>
    </xf>
    <xf numFmtId="0" fontId="7" fillId="9" borderId="14" xfId="0" applyFont="1" applyFill="1" applyBorder="1" applyAlignment="1">
      <alignment horizontal="right"/>
    </xf>
    <xf numFmtId="0" fontId="7" fillId="9" borderId="16" xfId="0" applyFont="1" applyFill="1" applyBorder="1" applyAlignment="1">
      <alignment horizontal="right"/>
    </xf>
    <xf numFmtId="0" fontId="7" fillId="3" borderId="0" xfId="0" applyFont="1" applyFill="1"/>
    <xf numFmtId="0" fontId="7" fillId="9" borderId="0" xfId="0" applyFont="1" applyFill="1" applyAlignment="1">
      <alignment horizontal="center"/>
    </xf>
    <xf numFmtId="0" fontId="7" fillId="0" borderId="0" xfId="0" applyFont="1" applyAlignment="1">
      <alignment horizontal="center" vertical="center" wrapText="1"/>
    </xf>
    <xf numFmtId="0" fontId="21" fillId="9" borderId="25" xfId="0" applyFont="1" applyFill="1" applyBorder="1" applyAlignment="1" applyProtection="1">
      <alignment horizontal="right"/>
      <protection locked="0"/>
    </xf>
    <xf numFmtId="0" fontId="21" fillId="9" borderId="29" xfId="0" applyFont="1" applyFill="1" applyBorder="1" applyAlignment="1" applyProtection="1">
      <alignment vertical="center"/>
      <protection locked="0"/>
    </xf>
    <xf numFmtId="0" fontId="21" fillId="9" borderId="27" xfId="0" applyFont="1" applyFill="1" applyBorder="1" applyProtection="1">
      <protection locked="0"/>
    </xf>
    <xf numFmtId="14" fontId="26" fillId="13" borderId="29" xfId="0" applyNumberFormat="1" applyFont="1" applyFill="1" applyBorder="1" applyAlignment="1">
      <alignment horizontal="left" vertical="center"/>
    </xf>
    <xf numFmtId="0" fontId="21" fillId="9" borderId="33" xfId="0" applyFont="1" applyFill="1" applyBorder="1" applyAlignment="1" applyProtection="1">
      <alignment horizontal="left" vertical="center"/>
      <protection locked="0"/>
    </xf>
    <xf numFmtId="0" fontId="21" fillId="9" borderId="26" xfId="0" applyFont="1" applyFill="1" applyBorder="1" applyAlignment="1" applyProtection="1">
      <alignment horizontal="left"/>
      <protection locked="0"/>
    </xf>
    <xf numFmtId="0" fontId="21" fillId="9" borderId="4" xfId="0" applyFont="1" applyFill="1" applyBorder="1" applyProtection="1">
      <protection locked="0"/>
    </xf>
    <xf numFmtId="0" fontId="21" fillId="9" borderId="32" xfId="0" applyFont="1" applyFill="1" applyBorder="1" applyAlignment="1" applyProtection="1">
      <alignment horizontal="center" vertical="center"/>
      <protection locked="0"/>
    </xf>
    <xf numFmtId="0" fontId="21" fillId="9" borderId="37" xfId="0" applyFont="1" applyFill="1" applyBorder="1" applyAlignment="1" applyProtection="1">
      <alignment horizontal="left" vertical="center"/>
      <protection locked="0"/>
    </xf>
    <xf numFmtId="49" fontId="21" fillId="9" borderId="26" xfId="0" applyNumberFormat="1" applyFont="1" applyFill="1" applyBorder="1" applyAlignment="1" applyProtection="1">
      <alignment horizontal="right"/>
      <protection locked="0"/>
    </xf>
    <xf numFmtId="0" fontId="22" fillId="9" borderId="1" xfId="0" applyFont="1" applyFill="1" applyBorder="1" applyAlignment="1" applyProtection="1">
      <alignment horizontal="center" vertical="center"/>
      <protection locked="0"/>
    </xf>
    <xf numFmtId="2" fontId="22" fillId="9" borderId="1" xfId="0" applyNumberFormat="1" applyFont="1" applyFill="1" applyBorder="1" applyAlignment="1">
      <alignment horizontal="center" vertical="center"/>
    </xf>
    <xf numFmtId="0" fontId="21" fillId="9" borderId="1" xfId="0" applyFont="1" applyFill="1" applyBorder="1" applyAlignment="1" applyProtection="1">
      <alignment horizontal="center" vertical="center" wrapText="1"/>
      <protection locked="0"/>
    </xf>
    <xf numFmtId="0" fontId="22" fillId="9" borderId="3" xfId="0" applyFont="1" applyFill="1" applyBorder="1" applyAlignment="1">
      <alignment horizontal="left" vertical="center" wrapText="1"/>
    </xf>
    <xf numFmtId="0" fontId="7" fillId="4" borderId="1" xfId="0" applyFont="1" applyFill="1" applyBorder="1"/>
    <xf numFmtId="0" fontId="7" fillId="4" borderId="1" xfId="0" applyFont="1" applyFill="1" applyBorder="1" applyAlignment="1">
      <alignment horizontal="center"/>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2" xfId="0" applyFont="1" applyFill="1" applyBorder="1" applyAlignment="1">
      <alignment vertical="center" wrapText="1"/>
    </xf>
    <xf numFmtId="0" fontId="21" fillId="9" borderId="2" xfId="0" applyFont="1" applyFill="1" applyBorder="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2" fontId="22" fillId="0" borderId="1" xfId="0" applyNumberFormat="1" applyFont="1" applyBorder="1" applyAlignment="1">
      <alignment horizontal="center" vertical="center"/>
    </xf>
    <xf numFmtId="0" fontId="7" fillId="3" borderId="1" xfId="0" applyFont="1" applyFill="1" applyBorder="1"/>
    <xf numFmtId="0" fontId="7" fillId="3" borderId="1" xfId="0" applyFont="1" applyFill="1" applyBorder="1" applyAlignment="1">
      <alignment horizontal="center"/>
    </xf>
    <xf numFmtId="0" fontId="7" fillId="14" borderId="1" xfId="0" applyFont="1" applyFill="1" applyBorder="1"/>
    <xf numFmtId="9" fontId="7" fillId="14" borderId="1" xfId="0" applyNumberFormat="1" applyFont="1" applyFill="1" applyBorder="1" applyAlignment="1">
      <alignment horizontal="center"/>
    </xf>
    <xf numFmtId="0" fontId="21" fillId="9" borderId="0" xfId="0" applyFont="1" applyFill="1" applyAlignment="1">
      <alignment horizontal="right"/>
    </xf>
    <xf numFmtId="0" fontId="21" fillId="9" borderId="0" xfId="0" applyFont="1" applyFill="1"/>
    <xf numFmtId="0" fontId="22" fillId="9" borderId="0" xfId="0" applyFont="1" applyFill="1" applyProtection="1">
      <protection locked="0"/>
    </xf>
    <xf numFmtId="0" fontId="22" fillId="9" borderId="0" xfId="0" applyFont="1" applyFill="1" applyAlignment="1" applyProtection="1">
      <alignment horizontal="right"/>
      <protection locked="0"/>
    </xf>
    <xf numFmtId="0" fontId="22" fillId="9" borderId="0" xfId="0" applyFont="1" applyFill="1" applyAlignment="1" applyProtection="1">
      <alignment wrapText="1"/>
      <protection locked="0"/>
    </xf>
    <xf numFmtId="15" fontId="22" fillId="9" borderId="0" xfId="0" applyNumberFormat="1" applyFont="1" applyFill="1" applyProtection="1">
      <protection locked="0"/>
    </xf>
    <xf numFmtId="0" fontId="22" fillId="9" borderId="1" xfId="0" applyFont="1" applyFill="1" applyBorder="1" applyAlignment="1">
      <alignment horizontal="justify" vertical="center" wrapText="1"/>
    </xf>
    <xf numFmtId="0" fontId="22" fillId="9" borderId="2" xfId="0" applyFont="1" applyFill="1" applyBorder="1" applyAlignment="1">
      <alignment horizontal="justify" vertical="center" wrapText="1"/>
    </xf>
    <xf numFmtId="0" fontId="22" fillId="9" borderId="3" xfId="0" applyFont="1" applyFill="1" applyBorder="1" applyAlignment="1">
      <alignment horizontal="justify" vertical="center" wrapText="1"/>
    </xf>
    <xf numFmtId="0" fontId="21" fillId="9" borderId="3" xfId="0" applyFont="1" applyFill="1" applyBorder="1" applyAlignment="1">
      <alignment horizontal="justify" vertical="center" wrapText="1"/>
    </xf>
    <xf numFmtId="0" fontId="22" fillId="9" borderId="2" xfId="0" applyFont="1" applyFill="1" applyBorder="1" applyAlignment="1">
      <alignment horizontal="left" vertical="center" wrapText="1"/>
    </xf>
    <xf numFmtId="0" fontId="28" fillId="15" borderId="1" xfId="0" applyFont="1" applyFill="1" applyBorder="1" applyAlignment="1">
      <alignment horizontal="left" vertical="center" wrapText="1"/>
    </xf>
    <xf numFmtId="0" fontId="21" fillId="9" borderId="30" xfId="0" applyFont="1" applyFill="1" applyBorder="1" applyAlignment="1" applyProtection="1">
      <alignment horizontal="center"/>
      <protection locked="0"/>
    </xf>
    <xf numFmtId="0" fontId="21" fillId="9" borderId="27" xfId="0" applyFont="1" applyFill="1" applyBorder="1" applyAlignment="1" applyProtection="1">
      <alignment horizontal="center"/>
      <protection locked="0"/>
    </xf>
    <xf numFmtId="0" fontId="22" fillId="9" borderId="44" xfId="0" applyFont="1" applyFill="1" applyBorder="1" applyAlignment="1" applyProtection="1">
      <alignment horizontal="center" vertical="center" wrapText="1"/>
      <protection locked="0"/>
    </xf>
    <xf numFmtId="0" fontId="22" fillId="9" borderId="43" xfId="0" applyFont="1" applyFill="1" applyBorder="1" applyAlignment="1" applyProtection="1">
      <alignment horizontal="center" vertical="center" wrapText="1"/>
      <protection locked="0"/>
    </xf>
    <xf numFmtId="0" fontId="22" fillId="9" borderId="9" xfId="0" applyFont="1" applyFill="1" applyBorder="1" applyAlignment="1" applyProtection="1">
      <alignment horizontal="center" vertical="center" wrapText="1"/>
      <protection locked="0"/>
    </xf>
    <xf numFmtId="0" fontId="22" fillId="9" borderId="10" xfId="0" applyFont="1" applyFill="1" applyBorder="1" applyAlignment="1" applyProtection="1">
      <alignment horizontal="center" vertical="center" wrapText="1"/>
      <protection locked="0"/>
    </xf>
    <xf numFmtId="0" fontId="22" fillId="9" borderId="14" xfId="0" applyFont="1" applyFill="1" applyBorder="1" applyAlignment="1" applyProtection="1">
      <alignment horizontal="center" vertical="center" wrapText="1"/>
      <protection locked="0"/>
    </xf>
    <xf numFmtId="0" fontId="22" fillId="9" borderId="16" xfId="0" applyFont="1" applyFill="1" applyBorder="1" applyAlignment="1" applyProtection="1">
      <alignment horizontal="center" vertical="center" wrapText="1"/>
      <protection locked="0"/>
    </xf>
    <xf numFmtId="0" fontId="21" fillId="9" borderId="30" xfId="0" applyFont="1" applyFill="1" applyBorder="1" applyAlignment="1">
      <alignment horizontal="center" vertical="center"/>
    </xf>
    <xf numFmtId="0" fontId="21" fillId="9" borderId="27" xfId="0" applyFont="1" applyFill="1" applyBorder="1" applyAlignment="1">
      <alignment horizontal="center" vertical="center"/>
    </xf>
    <xf numFmtId="0" fontId="21" fillId="9" borderId="6" xfId="0" applyFont="1" applyFill="1" applyBorder="1" applyAlignment="1">
      <alignment horizontal="right"/>
    </xf>
    <xf numFmtId="0" fontId="21" fillId="9" borderId="8" xfId="0" applyFont="1" applyFill="1" applyBorder="1" applyAlignment="1">
      <alignment horizontal="right"/>
    </xf>
    <xf numFmtId="0" fontId="7" fillId="9" borderId="9" xfId="0" applyFont="1" applyFill="1" applyBorder="1" applyAlignment="1">
      <alignment horizontal="center"/>
    </xf>
    <xf numFmtId="0" fontId="7" fillId="9" borderId="10" xfId="0" applyFont="1" applyFill="1" applyBorder="1" applyAlignment="1">
      <alignment horizontal="center"/>
    </xf>
    <xf numFmtId="0" fontId="7" fillId="9" borderId="14" xfId="0" applyFont="1" applyFill="1" applyBorder="1" applyAlignment="1">
      <alignment horizontal="center"/>
    </xf>
    <xf numFmtId="0" fontId="7" fillId="9" borderId="16" xfId="0" applyFont="1" applyFill="1" applyBorder="1" applyAlignment="1">
      <alignment horizontal="center"/>
    </xf>
    <xf numFmtId="0" fontId="22" fillId="9" borderId="35" xfId="0" applyFont="1" applyFill="1" applyBorder="1" applyAlignment="1" applyProtection="1">
      <alignment horizontal="center" wrapText="1"/>
      <protection locked="0"/>
    </xf>
    <xf numFmtId="0" fontId="22" fillId="9" borderId="34" xfId="0" applyFont="1" applyFill="1" applyBorder="1" applyAlignment="1" applyProtection="1">
      <alignment horizontal="center" wrapText="1"/>
      <protection locked="0"/>
    </xf>
    <xf numFmtId="0" fontId="22" fillId="9" borderId="25" xfId="0" applyFont="1" applyFill="1" applyBorder="1" applyAlignment="1" applyProtection="1">
      <alignment horizontal="center" wrapText="1"/>
      <protection locked="0"/>
    </xf>
    <xf numFmtId="0" fontId="22" fillId="9" borderId="29" xfId="0" applyFont="1" applyFill="1" applyBorder="1" applyAlignment="1" applyProtection="1">
      <alignment horizontal="center" wrapText="1"/>
      <protection locked="0"/>
    </xf>
    <xf numFmtId="0" fontId="21" fillId="9" borderId="17" xfId="0" applyFont="1" applyFill="1" applyBorder="1" applyAlignment="1">
      <alignment horizontal="center" vertical="center" wrapText="1"/>
    </xf>
    <xf numFmtId="0" fontId="21" fillId="9" borderId="31" xfId="0" applyFont="1" applyFill="1" applyBorder="1" applyAlignment="1">
      <alignment horizontal="center" vertical="center" wrapText="1"/>
    </xf>
    <xf numFmtId="14" fontId="21" fillId="9" borderId="32" xfId="0" applyNumberFormat="1" applyFont="1" applyFill="1" applyBorder="1" applyAlignment="1" applyProtection="1">
      <alignment horizontal="center" vertical="center"/>
      <protection locked="0"/>
    </xf>
    <xf numFmtId="0" fontId="21" fillId="9" borderId="29" xfId="0" applyFont="1" applyFill="1" applyBorder="1" applyAlignment="1" applyProtection="1">
      <alignment horizontal="center" vertical="center"/>
      <protection locked="0"/>
    </xf>
    <xf numFmtId="0" fontId="22" fillId="9" borderId="44" xfId="0" applyFont="1" applyFill="1" applyBorder="1" applyAlignment="1" applyProtection="1">
      <alignment horizontal="center" vertical="center"/>
      <protection locked="0"/>
    </xf>
    <xf numFmtId="0" fontId="22" fillId="9" borderId="34" xfId="0" applyFont="1" applyFill="1" applyBorder="1" applyAlignment="1" applyProtection="1">
      <alignment horizontal="center" vertical="center"/>
      <protection locked="0"/>
    </xf>
    <xf numFmtId="0" fontId="22" fillId="9" borderId="4" xfId="0" applyFont="1" applyFill="1" applyBorder="1" applyAlignment="1" applyProtection="1">
      <alignment horizontal="center" wrapText="1"/>
      <protection locked="0"/>
    </xf>
    <xf numFmtId="0" fontId="22" fillId="9" borderId="28" xfId="0" applyFont="1" applyFill="1" applyBorder="1" applyAlignment="1" applyProtection="1">
      <alignment horizontal="center" wrapText="1"/>
      <protection locked="0"/>
    </xf>
    <xf numFmtId="0" fontId="21" fillId="9" borderId="15" xfId="3" applyFont="1" applyFill="1" applyBorder="1" applyAlignment="1" applyProtection="1">
      <alignment horizontal="right"/>
      <protection locked="0"/>
    </xf>
    <xf numFmtId="0" fontId="21" fillId="9" borderId="16" xfId="3" applyFont="1" applyFill="1" applyBorder="1" applyAlignment="1" applyProtection="1">
      <alignment horizontal="right"/>
      <protection locked="0"/>
    </xf>
    <xf numFmtId="0" fontId="21" fillId="9" borderId="39" xfId="0" applyFont="1" applyFill="1" applyBorder="1" applyAlignment="1" applyProtection="1">
      <alignment horizontal="left" vertical="center"/>
      <protection locked="0"/>
    </xf>
    <xf numFmtId="0" fontId="21" fillId="9" borderId="40" xfId="0" applyFont="1" applyFill="1" applyBorder="1" applyAlignment="1" applyProtection="1">
      <alignment horizontal="left" vertical="center"/>
      <protection locked="0"/>
    </xf>
    <xf numFmtId="0" fontId="21" fillId="9" borderId="39" xfId="0" applyFont="1" applyFill="1" applyBorder="1" applyAlignment="1">
      <alignment horizontal="right" vertical="center"/>
    </xf>
    <xf numFmtId="0" fontId="21" fillId="9" borderId="40" xfId="0" applyFont="1" applyFill="1" applyBorder="1" applyAlignment="1">
      <alignment horizontal="right" vertical="center"/>
    </xf>
    <xf numFmtId="0" fontId="6" fillId="9"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21" fillId="2" borderId="38" xfId="0" applyFont="1" applyFill="1" applyBorder="1" applyAlignment="1" applyProtection="1">
      <alignment horizontal="right" vertical="center"/>
      <protection locked="0"/>
    </xf>
    <xf numFmtId="0" fontId="21" fillId="2" borderId="40" xfId="0" applyFont="1" applyFill="1" applyBorder="1" applyAlignment="1" applyProtection="1">
      <alignment horizontal="right" vertical="center"/>
      <protection locked="0"/>
    </xf>
    <xf numFmtId="0" fontId="21" fillId="2" borderId="39" xfId="0" applyFont="1" applyFill="1" applyBorder="1" applyAlignment="1" applyProtection="1">
      <alignment horizontal="left" vertical="center"/>
      <protection locked="0"/>
    </xf>
    <xf numFmtId="0" fontId="21" fillId="2" borderId="38" xfId="0" applyFont="1" applyFill="1" applyBorder="1" applyAlignment="1" applyProtection="1">
      <alignment horizontal="left" vertical="center"/>
      <protection locked="0"/>
    </xf>
    <xf numFmtId="0" fontId="6" fillId="6" borderId="2" xfId="0" applyFont="1" applyFill="1" applyBorder="1" applyAlignment="1">
      <alignment horizontal="center" vertical="center"/>
    </xf>
    <xf numFmtId="0" fontId="6" fillId="6" borderId="25" xfId="0" applyFont="1" applyFill="1" applyBorder="1" applyAlignment="1">
      <alignment horizontal="center" vertical="center"/>
    </xf>
    <xf numFmtId="0" fontId="6" fillId="6" borderId="3" xfId="0" applyFont="1" applyFill="1" applyBorder="1" applyAlignment="1">
      <alignment horizontal="center" vertical="center"/>
    </xf>
    <xf numFmtId="0" fontId="22" fillId="9" borderId="32" xfId="0" applyFont="1" applyFill="1" applyBorder="1" applyAlignment="1" applyProtection="1">
      <alignment horizontal="center" vertical="center"/>
      <protection locked="0"/>
    </xf>
    <xf numFmtId="0" fontId="22" fillId="9" borderId="29" xfId="0" applyFont="1" applyFill="1" applyBorder="1" applyAlignment="1" applyProtection="1">
      <alignment horizontal="center" vertical="center"/>
      <protection locked="0"/>
    </xf>
    <xf numFmtId="0" fontId="7" fillId="9" borderId="1" xfId="0" applyFont="1" applyFill="1" applyBorder="1" applyAlignment="1">
      <alignment horizontal="center"/>
    </xf>
    <xf numFmtId="0" fontId="21" fillId="2" borderId="39" xfId="0" applyFont="1" applyFill="1" applyBorder="1" applyAlignment="1">
      <alignment horizontal="right" vertical="center" wrapText="1"/>
    </xf>
    <xf numFmtId="0" fontId="21" fillId="2" borderId="40" xfId="0" applyFont="1" applyFill="1" applyBorder="1" applyAlignment="1">
      <alignment horizontal="right" vertical="center" wrapText="1"/>
    </xf>
    <xf numFmtId="0" fontId="21" fillId="9" borderId="9" xfId="0" applyFont="1" applyFill="1" applyBorder="1" applyAlignment="1">
      <alignment horizontal="right"/>
    </xf>
    <xf numFmtId="0" fontId="21" fillId="9" borderId="10" xfId="0" applyFont="1" applyFill="1" applyBorder="1" applyAlignment="1">
      <alignment horizontal="right"/>
    </xf>
    <xf numFmtId="0" fontId="21" fillId="9" borderId="30" xfId="0" applyFont="1" applyFill="1" applyBorder="1" applyAlignment="1">
      <alignment horizontal="right" vertical="center" wrapText="1"/>
    </xf>
    <xf numFmtId="0" fontId="21" fillId="9" borderId="27" xfId="0" applyFont="1" applyFill="1" applyBorder="1" applyAlignment="1">
      <alignment horizontal="right" vertical="center" wrapText="1"/>
    </xf>
    <xf numFmtId="0" fontId="22" fillId="9" borderId="32" xfId="0" applyFont="1" applyFill="1" applyBorder="1" applyAlignment="1">
      <alignment horizontal="right" vertical="center"/>
    </xf>
    <xf numFmtId="0" fontId="22" fillId="9" borderId="29" xfId="0" applyFont="1" applyFill="1" applyBorder="1" applyAlignment="1">
      <alignment horizontal="right" vertical="center"/>
    </xf>
    <xf numFmtId="0" fontId="22" fillId="9" borderId="32" xfId="0" applyFont="1" applyFill="1" applyBorder="1" applyAlignment="1">
      <alignment horizontal="center" vertical="center"/>
    </xf>
    <xf numFmtId="0" fontId="22" fillId="9" borderId="29" xfId="0" applyFont="1" applyFill="1" applyBorder="1" applyAlignment="1">
      <alignment horizontal="center" vertical="center"/>
    </xf>
    <xf numFmtId="0" fontId="22" fillId="9" borderId="33" xfId="0" applyFont="1" applyFill="1" applyBorder="1" applyAlignment="1">
      <alignment horizontal="center" vertical="center"/>
    </xf>
    <xf numFmtId="0" fontId="22" fillId="9" borderId="34" xfId="0" applyFont="1" applyFill="1" applyBorder="1" applyAlignment="1">
      <alignment horizontal="center" vertical="center"/>
    </xf>
    <xf numFmtId="0" fontId="21" fillId="9" borderId="39" xfId="0" applyFont="1" applyFill="1" applyBorder="1" applyAlignment="1">
      <alignment horizontal="right" vertical="center" wrapText="1"/>
    </xf>
    <xf numFmtId="0" fontId="21" fillId="9" borderId="40" xfId="0" applyFont="1" applyFill="1" applyBorder="1" applyAlignment="1">
      <alignment horizontal="right" vertical="center" wrapText="1"/>
    </xf>
    <xf numFmtId="0" fontId="24" fillId="15" borderId="46" xfId="0" applyFont="1" applyFill="1" applyBorder="1" applyAlignment="1">
      <alignment horizontal="left" vertical="center"/>
    </xf>
    <xf numFmtId="0" fontId="25" fillId="0" borderId="1" xfId="0" applyFont="1" applyBorder="1" applyAlignment="1">
      <alignment horizontal="center" vertical="center" wrapText="1"/>
    </xf>
    <xf numFmtId="0" fontId="5" fillId="9" borderId="2" xfId="0" applyFont="1" applyFill="1" applyBorder="1" applyAlignment="1">
      <alignment horizontal="center"/>
    </xf>
    <xf numFmtId="0" fontId="5" fillId="9" borderId="25" xfId="0" applyFont="1" applyFill="1" applyBorder="1" applyAlignment="1">
      <alignment horizontal="center"/>
    </xf>
    <xf numFmtId="0" fontId="5" fillId="9" borderId="3" xfId="0" applyFont="1" applyFill="1" applyBorder="1" applyAlignment="1">
      <alignment horizontal="center"/>
    </xf>
    <xf numFmtId="0" fontId="9" fillId="9" borderId="6" xfId="4" applyFont="1" applyFill="1" applyBorder="1" applyAlignment="1">
      <alignment horizontal="center" vertical="center" wrapText="1"/>
    </xf>
    <xf numFmtId="0" fontId="9" fillId="9" borderId="7" xfId="4" applyFont="1" applyFill="1" applyBorder="1" applyAlignment="1">
      <alignment horizontal="center" vertical="center" wrapText="1"/>
    </xf>
    <xf numFmtId="0" fontId="9" fillId="9" borderId="8" xfId="4" applyFont="1" applyFill="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5" fillId="9" borderId="1" xfId="0" applyFont="1" applyFill="1" applyBorder="1" applyAlignment="1">
      <alignment horizontal="center" vertical="center" wrapText="1"/>
    </xf>
    <xf numFmtId="0" fontId="5" fillId="11" borderId="9" xfId="4" applyFont="1" applyFill="1" applyBorder="1" applyAlignment="1">
      <alignment horizontal="left" vertical="top" wrapText="1"/>
    </xf>
    <xf numFmtId="0" fontId="5" fillId="11" borderId="0" xfId="4" applyFont="1" applyFill="1" applyAlignment="1">
      <alignment horizontal="left" vertical="top" wrapText="1"/>
    </xf>
    <xf numFmtId="0" fontId="5" fillId="11" borderId="10" xfId="4" applyFont="1" applyFill="1" applyBorder="1" applyAlignment="1">
      <alignment horizontal="left" vertical="top" wrapText="1"/>
    </xf>
    <xf numFmtId="0" fontId="9" fillId="11" borderId="11" xfId="4" applyFont="1" applyFill="1" applyBorder="1" applyAlignment="1">
      <alignment horizontal="center" vertical="center" wrapText="1"/>
    </xf>
    <xf numFmtId="0" fontId="9" fillId="11" borderId="1" xfId="4" applyFont="1" applyFill="1" applyBorder="1" applyAlignment="1">
      <alignment horizontal="center" vertical="center" wrapText="1"/>
    </xf>
    <xf numFmtId="0" fontId="5" fillId="11" borderId="2" xfId="4" applyFont="1" applyFill="1" applyBorder="1" applyAlignment="1">
      <alignment horizontal="center" vertical="center" wrapText="1"/>
    </xf>
    <xf numFmtId="0" fontId="5" fillId="11" borderId="25" xfId="4" applyFont="1" applyFill="1" applyBorder="1" applyAlignment="1">
      <alignment horizontal="center" vertical="center" wrapText="1"/>
    </xf>
    <xf numFmtId="0" fontId="5" fillId="11" borderId="3" xfId="4" applyFont="1" applyFill="1" applyBorder="1" applyAlignment="1">
      <alignment horizontal="center" vertical="center" wrapText="1"/>
    </xf>
    <xf numFmtId="0" fontId="5" fillId="11" borderId="29" xfId="4" applyFont="1" applyFill="1" applyBorder="1" applyAlignment="1">
      <alignment horizontal="center" vertical="center" wrapText="1"/>
    </xf>
    <xf numFmtId="0" fontId="9" fillId="12" borderId="11" xfId="4" applyFont="1" applyFill="1" applyBorder="1" applyAlignment="1">
      <alignment horizontal="center" vertical="center" wrapText="1"/>
    </xf>
    <xf numFmtId="0" fontId="9" fillId="12" borderId="1" xfId="4" applyFont="1" applyFill="1" applyBorder="1" applyAlignment="1">
      <alignment horizontal="center" vertical="center" wrapText="1"/>
    </xf>
    <xf numFmtId="0" fontId="5" fillId="12" borderId="2" xfId="4" applyFont="1" applyFill="1" applyBorder="1" applyAlignment="1">
      <alignment horizontal="center" vertical="center" wrapText="1"/>
    </xf>
    <xf numFmtId="0" fontId="5" fillId="12" borderId="25" xfId="4" applyFont="1" applyFill="1" applyBorder="1" applyAlignment="1">
      <alignment horizontal="center" vertical="center" wrapText="1"/>
    </xf>
    <xf numFmtId="0" fontId="5" fillId="12" borderId="3" xfId="4" applyFont="1" applyFill="1" applyBorder="1" applyAlignment="1">
      <alignment horizontal="center" vertical="center" wrapText="1"/>
    </xf>
    <xf numFmtId="0" fontId="5" fillId="12" borderId="1" xfId="4" applyFont="1" applyFill="1" applyBorder="1" applyAlignment="1">
      <alignment horizontal="center" vertical="center" wrapText="1"/>
    </xf>
    <xf numFmtId="0" fontId="5" fillId="12" borderId="12" xfId="4" applyFont="1" applyFill="1" applyBorder="1" applyAlignment="1">
      <alignment horizontal="center" vertical="center" wrapText="1"/>
    </xf>
    <xf numFmtId="0" fontId="9" fillId="12" borderId="41" xfId="4" applyFont="1" applyFill="1" applyBorder="1" applyAlignment="1">
      <alignment horizontal="center" vertical="center" wrapText="1"/>
    </xf>
    <xf numFmtId="0" fontId="9" fillId="12" borderId="42" xfId="4" applyFont="1" applyFill="1" applyBorder="1" applyAlignment="1">
      <alignment horizontal="center" vertical="center" wrapText="1"/>
    </xf>
    <xf numFmtId="0" fontId="5" fillId="11" borderId="1" xfId="4" applyFont="1" applyFill="1" applyBorder="1" applyAlignment="1">
      <alignment horizontal="center" vertical="center" wrapText="1"/>
    </xf>
    <xf numFmtId="0" fontId="5" fillId="11" borderId="12" xfId="4" applyFont="1" applyFill="1" applyBorder="1" applyAlignment="1">
      <alignment horizontal="center" vertical="center" wrapText="1"/>
    </xf>
    <xf numFmtId="0" fontId="9" fillId="11" borderId="9" xfId="4" applyFont="1" applyFill="1" applyBorder="1" applyAlignment="1">
      <alignment horizontal="left" vertical="top"/>
    </xf>
    <xf numFmtId="0" fontId="9" fillId="11" borderId="0" xfId="4" applyFont="1" applyFill="1" applyAlignment="1">
      <alignment horizontal="left" vertical="top"/>
    </xf>
    <xf numFmtId="0" fontId="9" fillId="11" borderId="10" xfId="4" applyFont="1" applyFill="1" applyBorder="1" applyAlignment="1">
      <alignment horizontal="left" vertical="top"/>
    </xf>
    <xf numFmtId="0" fontId="5" fillId="11" borderId="14" xfId="4" applyFont="1" applyFill="1" applyBorder="1" applyAlignment="1">
      <alignment horizontal="left" vertical="top" wrapText="1"/>
    </xf>
    <xf numFmtId="0" fontId="5" fillId="11" borderId="15" xfId="4" applyFont="1" applyFill="1" applyBorder="1" applyAlignment="1">
      <alignment horizontal="left" vertical="top" wrapText="1"/>
    </xf>
    <xf numFmtId="0" fontId="5" fillId="11" borderId="16" xfId="4" applyFont="1" applyFill="1" applyBorder="1" applyAlignment="1">
      <alignment horizontal="left" vertical="top" wrapText="1"/>
    </xf>
    <xf numFmtId="0" fontId="10" fillId="11" borderId="9" xfId="4" applyFont="1" applyFill="1" applyBorder="1" applyAlignment="1">
      <alignment horizontal="left" vertical="center" wrapText="1"/>
    </xf>
    <xf numFmtId="0" fontId="10" fillId="11" borderId="0" xfId="4" applyFont="1" applyFill="1" applyAlignment="1">
      <alignment horizontal="left" vertical="center" wrapText="1"/>
    </xf>
    <xf numFmtId="0" fontId="10" fillId="11" borderId="10" xfId="4" applyFont="1" applyFill="1" applyBorder="1" applyAlignment="1">
      <alignment horizontal="left" vertical="center" wrapText="1"/>
    </xf>
    <xf numFmtId="1" fontId="13" fillId="11" borderId="9" xfId="5" applyNumberFormat="1" applyFont="1" applyFill="1" applyBorder="1" applyAlignment="1">
      <alignment horizontal="left" vertical="center" wrapText="1"/>
    </xf>
    <xf numFmtId="1" fontId="13" fillId="11" borderId="0" xfId="5" applyNumberFormat="1" applyFont="1" applyFill="1" applyBorder="1" applyAlignment="1">
      <alignment horizontal="left" vertical="center" wrapText="1"/>
    </xf>
    <xf numFmtId="1" fontId="13" fillId="11" borderId="10" xfId="5" applyNumberFormat="1" applyFont="1" applyFill="1" applyBorder="1" applyAlignment="1">
      <alignment horizontal="left" vertical="center" wrapText="1"/>
    </xf>
    <xf numFmtId="0" fontId="18" fillId="11" borderId="9" xfId="5" applyFont="1" applyFill="1" applyBorder="1" applyAlignment="1">
      <alignment horizontal="left" vertical="top" wrapText="1"/>
    </xf>
    <xf numFmtId="0" fontId="18" fillId="11" borderId="0" xfId="5" applyFont="1" applyFill="1" applyBorder="1" applyAlignment="1">
      <alignment horizontal="left" vertical="top" wrapText="1"/>
    </xf>
    <xf numFmtId="0" fontId="18" fillId="11" borderId="10" xfId="5" applyFont="1" applyFill="1" applyBorder="1" applyAlignment="1">
      <alignment horizontal="left" vertical="top" wrapText="1"/>
    </xf>
    <xf numFmtId="0" fontId="13" fillId="11" borderId="9" xfId="5" applyFont="1" applyFill="1" applyBorder="1" applyAlignment="1">
      <alignment horizontal="left" vertical="top" wrapText="1"/>
    </xf>
    <xf numFmtId="0" fontId="13" fillId="11" borderId="0" xfId="5" applyFont="1" applyFill="1" applyBorder="1" applyAlignment="1">
      <alignment horizontal="left" vertical="top" wrapText="1"/>
    </xf>
    <xf numFmtId="0" fontId="13" fillId="11" borderId="10" xfId="5" applyFont="1" applyFill="1" applyBorder="1" applyAlignment="1">
      <alignment horizontal="left" vertical="top" wrapText="1"/>
    </xf>
    <xf numFmtId="0" fontId="5" fillId="0" borderId="2" xfId="4" applyFont="1" applyBorder="1" applyAlignment="1">
      <alignment horizontal="center" vertical="center" wrapText="1"/>
    </xf>
    <xf numFmtId="0" fontId="5" fillId="0" borderId="25" xfId="4" applyFont="1" applyBorder="1" applyAlignment="1">
      <alignment horizontal="center" vertical="center" wrapText="1"/>
    </xf>
    <xf numFmtId="0" fontId="5" fillId="0" borderId="3" xfId="4" applyFont="1" applyBorder="1" applyAlignment="1">
      <alignment horizontal="center" vertical="center" wrapText="1"/>
    </xf>
    <xf numFmtId="0" fontId="9" fillId="11" borderId="14" xfId="4" applyFont="1" applyFill="1" applyBorder="1" applyAlignment="1">
      <alignment horizontal="left" vertical="top"/>
    </xf>
    <xf numFmtId="0" fontId="9" fillId="11" borderId="15" xfId="4" applyFont="1" applyFill="1" applyBorder="1" applyAlignment="1">
      <alignment horizontal="left" vertical="top"/>
    </xf>
    <xf numFmtId="0" fontId="9" fillId="11" borderId="16" xfId="4" applyFont="1" applyFill="1" applyBorder="1" applyAlignment="1">
      <alignment horizontal="left" vertical="top"/>
    </xf>
    <xf numFmtId="0" fontId="9" fillId="11" borderId="17" xfId="4" applyFont="1" applyFill="1" applyBorder="1" applyAlignment="1">
      <alignment horizontal="center" vertical="center"/>
    </xf>
    <xf numFmtId="0" fontId="9" fillId="11" borderId="18" xfId="4" applyFont="1" applyFill="1" applyBorder="1" applyAlignment="1">
      <alignment horizontal="center" vertical="center"/>
    </xf>
    <xf numFmtId="0" fontId="9" fillId="11" borderId="31" xfId="4" applyFont="1" applyFill="1" applyBorder="1" applyAlignment="1">
      <alignment horizontal="center"/>
    </xf>
    <xf numFmtId="0" fontId="9" fillId="11" borderId="26" xfId="4" applyFont="1" applyFill="1" applyBorder="1" applyAlignment="1">
      <alignment horizontal="center"/>
    </xf>
    <xf numFmtId="0" fontId="9" fillId="11" borderId="45" xfId="4" applyFont="1" applyFill="1" applyBorder="1" applyAlignment="1">
      <alignment horizontal="center"/>
    </xf>
    <xf numFmtId="0" fontId="9" fillId="11" borderId="18" xfId="4" applyFont="1" applyFill="1" applyBorder="1" applyAlignment="1">
      <alignment horizontal="center"/>
    </xf>
    <xf numFmtId="0" fontId="9" fillId="11" borderId="19" xfId="4" applyFont="1" applyFill="1" applyBorder="1" applyAlignment="1">
      <alignment horizontal="center"/>
    </xf>
    <xf numFmtId="0" fontId="18" fillId="11" borderId="9" xfId="5" applyFont="1" applyFill="1" applyBorder="1" applyAlignment="1">
      <alignment horizontal="left" vertical="top"/>
    </xf>
    <xf numFmtId="0" fontId="18" fillId="11" borderId="0" xfId="5" applyFont="1" applyFill="1" applyBorder="1" applyAlignment="1">
      <alignment horizontal="left" vertical="top"/>
    </xf>
    <xf numFmtId="0" fontId="18" fillId="11" borderId="10" xfId="5" applyFont="1" applyFill="1" applyBorder="1" applyAlignment="1">
      <alignment horizontal="left" vertical="top"/>
    </xf>
    <xf numFmtId="0" fontId="9" fillId="11" borderId="9" xfId="4" applyFont="1" applyFill="1" applyBorder="1" applyAlignment="1">
      <alignment horizontal="left" vertical="center" wrapText="1"/>
    </xf>
    <xf numFmtId="0" fontId="9" fillId="11" borderId="0" xfId="4" applyFont="1" applyFill="1" applyAlignment="1">
      <alignment horizontal="left" vertical="center" wrapText="1"/>
    </xf>
    <xf numFmtId="0" fontId="9" fillId="11" borderId="10" xfId="4" applyFont="1" applyFill="1" applyBorder="1" applyAlignment="1">
      <alignment horizontal="left" vertical="center" wrapText="1"/>
    </xf>
    <xf numFmtId="0" fontId="12" fillId="11" borderId="9" xfId="4" applyFont="1" applyFill="1" applyBorder="1" applyAlignment="1">
      <alignment horizontal="left" vertical="center" wrapText="1"/>
    </xf>
    <xf numFmtId="0" fontId="12" fillId="11" borderId="0" xfId="4" applyFont="1" applyFill="1" applyAlignment="1">
      <alignment horizontal="left" vertical="center" wrapText="1"/>
    </xf>
    <xf numFmtId="0" fontId="12" fillId="11" borderId="10" xfId="4" applyFont="1" applyFill="1" applyBorder="1" applyAlignment="1">
      <alignment horizontal="left" vertical="center" wrapText="1"/>
    </xf>
    <xf numFmtId="0" fontId="10" fillId="11" borderId="9" xfId="4" applyFont="1" applyFill="1" applyBorder="1" applyAlignment="1">
      <alignment horizontal="left" vertical="center"/>
    </xf>
    <xf numFmtId="0" fontId="10" fillId="11" borderId="0" xfId="4" applyFont="1" applyFill="1" applyAlignment="1">
      <alignment horizontal="left" vertical="center"/>
    </xf>
    <xf numFmtId="0" fontId="10" fillId="11" borderId="10" xfId="4" applyFont="1" applyFill="1" applyBorder="1" applyAlignment="1">
      <alignment horizontal="left" vertic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7" fillId="9" borderId="2" xfId="0" applyFont="1" applyFill="1" applyBorder="1" applyAlignment="1">
      <alignment horizontal="center"/>
    </xf>
    <xf numFmtId="0" fontId="7" fillId="9" borderId="25" xfId="0" applyFont="1" applyFill="1" applyBorder="1" applyAlignment="1">
      <alignment horizontal="center"/>
    </xf>
    <xf numFmtId="0" fontId="7" fillId="9" borderId="3" xfId="0" applyFont="1" applyFill="1" applyBorder="1" applyAlignment="1">
      <alignment horizontal="center"/>
    </xf>
  </cellXfs>
  <cellStyles count="6">
    <cellStyle name="Hipervínculo" xfId="3" builtinId="8"/>
    <cellStyle name="Hipervínculo 2" xfId="5" xr:uid="{8402B7E3-66E4-4D04-B7FF-375C39DE91DE}"/>
    <cellStyle name="Millares" xfId="2" builtinId="3"/>
    <cellStyle name="Normal" xfId="0" builtinId="0"/>
    <cellStyle name="Normal 2" xfId="4" xr:uid="{6429D287-0CE1-4B7B-9538-4412C46FB52A}"/>
    <cellStyle name="Porcentaje" xfId="1" builtinId="5"/>
  </cellStyles>
  <dxfs count="15">
    <dxf>
      <fill>
        <patternFill>
          <bgColor theme="1" tint="0.499984740745262"/>
        </patternFill>
      </fill>
    </dxf>
    <dxf>
      <font>
        <color auto="1"/>
      </font>
      <fill>
        <patternFill>
          <bgColor rgb="FFEF662F"/>
        </patternFill>
      </fill>
    </dxf>
    <dxf>
      <fill>
        <patternFill>
          <bgColor rgb="FFFF0000"/>
        </patternFill>
      </fill>
    </dxf>
    <dxf>
      <fill>
        <patternFill>
          <bgColor rgb="FFFFFF00"/>
        </patternFill>
      </fill>
    </dxf>
    <dxf>
      <fill>
        <patternFill>
          <bgColor theme="9"/>
        </patternFill>
      </fill>
    </dxf>
    <dxf>
      <fill>
        <patternFill>
          <bgColor theme="1" tint="0.499984740745262"/>
        </patternFill>
      </fill>
    </dxf>
    <dxf>
      <fill>
        <patternFill>
          <bgColor theme="1" tint="0.499984740745262"/>
        </patternFill>
      </fill>
    </dxf>
    <dxf>
      <font>
        <color auto="1"/>
      </font>
      <fill>
        <patternFill>
          <bgColor rgb="FFEF662F"/>
        </patternFill>
      </fill>
    </dxf>
    <dxf>
      <fill>
        <patternFill>
          <bgColor rgb="FFFF0000"/>
        </patternFill>
      </fill>
    </dxf>
    <dxf>
      <fill>
        <patternFill>
          <bgColor rgb="FFFFFF00"/>
        </patternFill>
      </fill>
    </dxf>
    <dxf>
      <fill>
        <patternFill>
          <bgColor theme="9"/>
        </patternFill>
      </fill>
    </dxf>
    <dxf>
      <fill>
        <patternFill>
          <bgColor theme="8" tint="0.39994506668294322"/>
        </patternFill>
      </fill>
    </dxf>
    <dxf>
      <font>
        <color auto="1"/>
      </font>
      <fill>
        <patternFill>
          <bgColor theme="9"/>
        </patternFill>
      </fill>
    </dxf>
    <dxf>
      <fill>
        <patternFill>
          <bgColor rgb="FFFF6600"/>
        </patternFill>
      </fill>
    </dxf>
    <dxf>
      <fill>
        <patternFill>
          <bgColor rgb="FFFF0000"/>
        </patternFill>
      </fill>
    </dxf>
  </dxfs>
  <tableStyles count="0" defaultTableStyle="TableStyleMedium2" defaultPivotStyle="PivotStyleLight16"/>
  <colors>
    <mruColors>
      <color rgb="FFFF00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r>
              <a:rPr lang="en-US" sz="2000" b="1"/>
              <a:t>Lineas Meta de Implementación</a:t>
            </a:r>
          </a:p>
        </c:rich>
      </c:tx>
      <c:layout>
        <c:manualLayout>
          <c:xMode val="edge"/>
          <c:yMode val="edge"/>
          <c:x val="0.21711270559606902"/>
          <c:y val="2.7945192216713866E-2"/>
        </c:manualLayout>
      </c:layout>
      <c:overlay val="0"/>
      <c:spPr>
        <a:noFill/>
        <a:ln>
          <a:noFill/>
        </a:ln>
        <a:effectLst/>
      </c:spPr>
    </c:title>
    <c:autoTitleDeleted val="0"/>
    <c:plotArea>
      <c:layout>
        <c:manualLayout>
          <c:layoutTarget val="inner"/>
          <c:xMode val="edge"/>
          <c:yMode val="edge"/>
          <c:x val="9.0933903482711062E-2"/>
          <c:y val="0.20210584015398952"/>
          <c:w val="0.70060092803193141"/>
          <c:h val="0.65483531284557117"/>
        </c:manualLayout>
      </c:layout>
      <c:barChart>
        <c:barDir val="col"/>
        <c:grouping val="clustered"/>
        <c:varyColors val="0"/>
        <c:ser>
          <c:idx val="0"/>
          <c:order val="0"/>
          <c:tx>
            <c:strRef>
              <c:f>'Diagrama 1'!$A$19</c:f>
              <c:strCache>
                <c:ptCount val="1"/>
                <c:pt idx="0">
                  <c:v>Críticos</c:v>
                </c:pt>
              </c:strCache>
            </c:strRef>
          </c:tx>
          <c:spPr>
            <a:solidFill>
              <a:schemeClr val="accent1"/>
            </a:solidFill>
            <a:ln>
              <a:noFill/>
            </a:ln>
            <a:effectLst/>
          </c:spPr>
          <c:invertIfNegative val="0"/>
          <c:cat>
            <c:strRef>
              <c:f>'Diagrama 1'!$B$18</c:f>
              <c:strCache>
                <c:ptCount val="1"/>
                <c:pt idx="0">
                  <c:v>Logro Alcanzado</c:v>
                </c:pt>
              </c:strCache>
            </c:strRef>
          </c:cat>
          <c:val>
            <c:numRef>
              <c:f>'Diagrama 1'!$B$19</c:f>
              <c:numCache>
                <c:formatCode>0.0%</c:formatCode>
                <c:ptCount val="1"/>
                <c:pt idx="0">
                  <c:v>0</c:v>
                </c:pt>
              </c:numCache>
            </c:numRef>
          </c:val>
          <c:extLst>
            <c:ext xmlns:c16="http://schemas.microsoft.com/office/drawing/2014/chart" uri="{C3380CC4-5D6E-409C-BE32-E72D297353CC}">
              <c16:uniqueId val="{00000000-EC5F-4529-AA37-E06F083D074E}"/>
            </c:ext>
          </c:extLst>
        </c:ser>
        <c:ser>
          <c:idx val="1"/>
          <c:order val="1"/>
          <c:tx>
            <c:strRef>
              <c:f>'Diagrama 1'!$A$20</c:f>
              <c:strCache>
                <c:ptCount val="1"/>
                <c:pt idx="0">
                  <c:v>Mayores</c:v>
                </c:pt>
              </c:strCache>
            </c:strRef>
          </c:tx>
          <c:spPr>
            <a:solidFill>
              <a:schemeClr val="accent2"/>
            </a:solidFill>
            <a:ln>
              <a:noFill/>
            </a:ln>
            <a:effectLst/>
          </c:spPr>
          <c:invertIfNegative val="0"/>
          <c:cat>
            <c:strRef>
              <c:f>'Diagrama 1'!$B$18</c:f>
              <c:strCache>
                <c:ptCount val="1"/>
                <c:pt idx="0">
                  <c:v>Logro Alcanzado</c:v>
                </c:pt>
              </c:strCache>
            </c:strRef>
          </c:cat>
          <c:val>
            <c:numRef>
              <c:f>'Diagrama 1'!$B$20</c:f>
              <c:numCache>
                <c:formatCode>0.0%</c:formatCode>
                <c:ptCount val="1"/>
                <c:pt idx="0">
                  <c:v>0</c:v>
                </c:pt>
              </c:numCache>
            </c:numRef>
          </c:val>
          <c:extLst>
            <c:ext xmlns:c16="http://schemas.microsoft.com/office/drawing/2014/chart" uri="{C3380CC4-5D6E-409C-BE32-E72D297353CC}">
              <c16:uniqueId val="{00000000-CECC-4CD1-A5FE-3FC11D61938B}"/>
            </c:ext>
          </c:extLst>
        </c:ser>
        <c:ser>
          <c:idx val="2"/>
          <c:order val="2"/>
          <c:tx>
            <c:strRef>
              <c:f>'Diagrama 1'!$A$21</c:f>
              <c:strCache>
                <c:ptCount val="1"/>
                <c:pt idx="0">
                  <c:v>Menores</c:v>
                </c:pt>
              </c:strCache>
            </c:strRef>
          </c:tx>
          <c:spPr>
            <a:solidFill>
              <a:schemeClr val="accent3"/>
            </a:solidFill>
            <a:ln>
              <a:noFill/>
            </a:ln>
            <a:effectLst/>
          </c:spPr>
          <c:invertIfNegative val="0"/>
          <c:cat>
            <c:strRef>
              <c:f>'Diagrama 1'!$B$18</c:f>
              <c:strCache>
                <c:ptCount val="1"/>
                <c:pt idx="0">
                  <c:v>Logro Alcanzado</c:v>
                </c:pt>
              </c:strCache>
            </c:strRef>
          </c:cat>
          <c:val>
            <c:numRef>
              <c:f>'Diagrama 1'!$B$21</c:f>
              <c:numCache>
                <c:formatCode>0.0%</c:formatCode>
                <c:ptCount val="1"/>
                <c:pt idx="0">
                  <c:v>0</c:v>
                </c:pt>
              </c:numCache>
            </c:numRef>
          </c:val>
          <c:extLst>
            <c:ext xmlns:c16="http://schemas.microsoft.com/office/drawing/2014/chart" uri="{C3380CC4-5D6E-409C-BE32-E72D297353CC}">
              <c16:uniqueId val="{00000001-CECC-4CD1-A5FE-3FC11D61938B}"/>
            </c:ext>
          </c:extLst>
        </c:ser>
        <c:ser>
          <c:idx val="3"/>
          <c:order val="3"/>
          <c:tx>
            <c:strRef>
              <c:f>'Diagrama 1'!$A$22</c:f>
              <c:strCache>
                <c:ptCount val="1"/>
                <c:pt idx="0">
                  <c:v>Total</c:v>
                </c:pt>
              </c:strCache>
            </c:strRef>
          </c:tx>
          <c:spPr>
            <a:solidFill>
              <a:schemeClr val="accent4"/>
            </a:solidFill>
            <a:ln>
              <a:noFill/>
            </a:ln>
            <a:effectLst/>
          </c:spPr>
          <c:invertIfNegative val="0"/>
          <c:cat>
            <c:strRef>
              <c:f>'Diagrama 1'!$B$18</c:f>
              <c:strCache>
                <c:ptCount val="1"/>
                <c:pt idx="0">
                  <c:v>Logro Alcanzado</c:v>
                </c:pt>
              </c:strCache>
            </c:strRef>
          </c:cat>
          <c:val>
            <c:numRef>
              <c:f>'Diagrama 1'!$B$22</c:f>
              <c:numCache>
                <c:formatCode>0%</c:formatCode>
                <c:ptCount val="1"/>
                <c:pt idx="0">
                  <c:v>0</c:v>
                </c:pt>
              </c:numCache>
            </c:numRef>
          </c:val>
          <c:extLst>
            <c:ext xmlns:c16="http://schemas.microsoft.com/office/drawing/2014/chart" uri="{C3380CC4-5D6E-409C-BE32-E72D297353CC}">
              <c16:uniqueId val="{00000002-CECC-4CD1-A5FE-3FC11D61938B}"/>
            </c:ext>
          </c:extLst>
        </c:ser>
        <c:dLbls>
          <c:showLegendKey val="0"/>
          <c:showVal val="0"/>
          <c:showCatName val="0"/>
          <c:showSerName val="0"/>
          <c:showPercent val="0"/>
          <c:showBubbleSize val="0"/>
        </c:dLbls>
        <c:gapWidth val="75"/>
        <c:overlap val="-25"/>
        <c:axId val="102494416"/>
        <c:axId val="102494976"/>
      </c:barChart>
      <c:catAx>
        <c:axId val="102494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2494976"/>
        <c:crosses val="autoZero"/>
        <c:auto val="1"/>
        <c:lblAlgn val="ctr"/>
        <c:lblOffset val="100"/>
        <c:noMultiLvlLbl val="0"/>
      </c:catAx>
      <c:valAx>
        <c:axId val="102494976"/>
        <c:scaling>
          <c:orientation val="minMax"/>
          <c:max val="1"/>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2494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Cumplimiento por Criterio</a:t>
            </a:r>
          </a:p>
        </c:rich>
      </c:tx>
      <c:overlay val="0"/>
      <c:spPr>
        <a:noFill/>
        <a:ln>
          <a:noFill/>
        </a:ln>
        <a:effectLst/>
      </c:spPr>
    </c:title>
    <c:autoTitleDeleted val="0"/>
    <c:plotArea>
      <c:layout>
        <c:manualLayout>
          <c:layoutTarget val="inner"/>
          <c:xMode val="edge"/>
          <c:yMode val="edge"/>
          <c:x val="0.32492490162867571"/>
          <c:y val="0.20793995791848333"/>
          <c:w val="0.37000271517784417"/>
          <c:h val="0.67260984938866109"/>
        </c:manualLayout>
      </c:layout>
      <c:radarChart>
        <c:radarStyle val="marker"/>
        <c:varyColors val="0"/>
        <c:ser>
          <c:idx val="0"/>
          <c:order val="0"/>
          <c:tx>
            <c:strRef>
              <c:f>'Diagrama 3'!$B$1</c:f>
              <c:strCache>
                <c:ptCount val="1"/>
                <c:pt idx="0">
                  <c:v>Puntaje Ajustado</c:v>
                </c:pt>
              </c:strCache>
            </c:strRef>
          </c:tx>
          <c:spPr>
            <a:ln w="28575" cap="rnd">
              <a:solidFill>
                <a:schemeClr val="accent1"/>
              </a:solidFill>
              <a:round/>
            </a:ln>
            <a:effectLst/>
          </c:spPr>
          <c:marker>
            <c:symbol val="none"/>
          </c:marker>
          <c:cat>
            <c:strRef>
              <c:f>'Diagrama 3'!$A$2:$A$10</c:f>
              <c:strCache>
                <c:ptCount val="9"/>
                <c:pt idx="0">
                  <c:v>1- Inscripción</c:v>
                </c:pt>
                <c:pt idx="1">
                  <c:v>2- Definición de Responsables</c:v>
                </c:pt>
                <c:pt idx="2">
                  <c:v>3- Normatividad</c:v>
                </c:pt>
                <c:pt idx="3">
                  <c:v>4- Documentación del Programa</c:v>
                </c:pt>
                <c:pt idx="4">
                  <c:v>5- Estadísticas</c:v>
                </c:pt>
                <c:pt idx="5">
                  <c:v>6- Gestión del Riesgo</c:v>
                </c:pt>
                <c:pt idx="6">
                  <c:v>7- Reporte de Eventos</c:v>
                </c:pt>
                <c:pt idx="7">
                  <c:v>8- Programa de Capacitación</c:v>
                </c:pt>
                <c:pt idx="8">
                  <c:v>9- Conocimiento Página Web</c:v>
                </c:pt>
              </c:strCache>
            </c:strRef>
          </c:cat>
          <c:val>
            <c:numRef>
              <c:f>'Diagrama 3'!$B$2:$B$10</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9006-49F9-B2F1-5886C9656941}"/>
            </c:ext>
          </c:extLst>
        </c:ser>
        <c:dLbls>
          <c:showLegendKey val="0"/>
          <c:showVal val="0"/>
          <c:showCatName val="0"/>
          <c:showSerName val="0"/>
          <c:showPercent val="0"/>
          <c:showBubbleSize val="0"/>
        </c:dLbls>
        <c:axId val="104712400"/>
        <c:axId val="104712960"/>
      </c:radarChart>
      <c:catAx>
        <c:axId val="10471240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4712960"/>
        <c:crosses val="autoZero"/>
        <c:auto val="1"/>
        <c:lblAlgn val="ctr"/>
        <c:lblOffset val="100"/>
        <c:noMultiLvlLbl val="0"/>
      </c:catAx>
      <c:valAx>
        <c:axId val="104712960"/>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4712400"/>
        <c:crosses val="autoZero"/>
        <c:crossBetween val="between"/>
        <c:majorUnit val="0.2"/>
        <c:minorUnit val="5.000000000000001E-2"/>
      </c:valAx>
      <c:spPr>
        <a:noFill/>
        <a:ln>
          <a:noFill/>
        </a:ln>
        <a:effectLst/>
      </c:spPr>
    </c:plotArea>
    <c:legend>
      <c:legendPos val="b"/>
      <c:legendEntry>
        <c:idx val="0"/>
        <c:delete val="1"/>
      </c:legendEntry>
      <c:layout>
        <c:manualLayout>
          <c:xMode val="edge"/>
          <c:yMode val="edge"/>
          <c:x val="0.83592212452042713"/>
          <c:y val="4.7558777391029039E-2"/>
          <c:w val="0"/>
          <c:h val="2.020201484609484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2</xdr:col>
      <xdr:colOff>9045</xdr:colOff>
      <xdr:row>0</xdr:row>
      <xdr:rowOff>0</xdr:rowOff>
    </xdr:from>
    <xdr:to>
      <xdr:col>2</xdr:col>
      <xdr:colOff>1547812</xdr:colOff>
      <xdr:row>2</xdr:row>
      <xdr:rowOff>173940</xdr:rowOff>
    </xdr:to>
    <xdr:pic>
      <xdr:nvPicPr>
        <xdr:cNvPr id="4" name="Imagen 3" descr="LOGO INVIMA">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295" y="0"/>
          <a:ext cx="1538767" cy="75734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156684</xdr:colOff>
      <xdr:row>0</xdr:row>
      <xdr:rowOff>95250</xdr:rowOff>
    </xdr:from>
    <xdr:to>
      <xdr:col>1</xdr:col>
      <xdr:colOff>590550</xdr:colOff>
      <xdr:row>2</xdr:row>
      <xdr:rowOff>85725</xdr:rowOff>
    </xdr:to>
    <xdr:pic>
      <xdr:nvPicPr>
        <xdr:cNvPr id="5" name="Imagen 4" descr="LOGO INVIMA">
          <a:extLst>
            <a:ext uri="{FF2B5EF4-FFF2-40B4-BE49-F238E27FC236}">
              <a16:creationId xmlns:a16="http://schemas.microsoft.com/office/drawing/2014/main" id="{EC398CE7-91D3-44E0-B089-6980C720D8C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684" y="95250"/>
          <a:ext cx="1157766" cy="5905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2241</xdr:colOff>
      <xdr:row>0</xdr:row>
      <xdr:rowOff>151276</xdr:rowOff>
    </xdr:from>
    <xdr:to>
      <xdr:col>12</xdr:col>
      <xdr:colOff>742950</xdr:colOff>
      <xdr:row>21</xdr:row>
      <xdr:rowOff>50425</xdr:rowOff>
    </xdr:to>
    <xdr:graphicFrame macro="">
      <xdr:nvGraphicFramePr>
        <xdr:cNvPr id="2" name="Gráfico 1">
          <a:extLst>
            <a:ext uri="{FF2B5EF4-FFF2-40B4-BE49-F238E27FC236}">
              <a16:creationId xmlns:a16="http://schemas.microsoft.com/office/drawing/2014/main" id="{6CAD32E4-58C6-4C09-91BF-88E85AD850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0.59523</cdr:x>
      <cdr:y>0.24799</cdr:y>
    </cdr:from>
    <cdr:to>
      <cdr:x>0.79146</cdr:x>
      <cdr:y>0.24894</cdr:y>
    </cdr:to>
    <cdr:cxnSp macro="">
      <cdr:nvCxnSpPr>
        <cdr:cNvPr id="14" name="Conector recto 13">
          <a:extLst xmlns:a="http://schemas.openxmlformats.org/drawingml/2006/main">
            <a:ext uri="{FF2B5EF4-FFF2-40B4-BE49-F238E27FC236}">
              <a16:creationId xmlns:a16="http://schemas.microsoft.com/office/drawing/2014/main" id="{7BCBA03A-6AC7-4A1F-B1FA-F129139E51EE}"/>
            </a:ext>
          </a:extLst>
        </cdr:cNvPr>
        <cdr:cNvCxnSpPr/>
      </cdr:nvCxnSpPr>
      <cdr:spPr>
        <a:xfrm xmlns:a="http://schemas.openxmlformats.org/drawingml/2006/main" flipV="1">
          <a:off x="4115068" y="1014329"/>
          <a:ext cx="1356617" cy="3882"/>
        </a:xfrm>
        <a:prstGeom xmlns:a="http://schemas.openxmlformats.org/drawingml/2006/main" prst="line">
          <a:avLst/>
        </a:prstGeom>
        <a:ln xmlns:a="http://schemas.openxmlformats.org/drawingml/2006/main" w="19050">
          <a:solidFill>
            <a:srgbClr val="7030A0"/>
          </a:solidFill>
        </a:ln>
      </cdr:spPr>
      <cdr:style>
        <a:lnRef xmlns:a="http://schemas.openxmlformats.org/drawingml/2006/main" idx="2">
          <a:schemeClr val="accent6"/>
        </a:lnRef>
        <a:fillRef xmlns:a="http://schemas.openxmlformats.org/drawingml/2006/main" idx="0">
          <a:schemeClr val="accent6"/>
        </a:fillRef>
        <a:effectRef xmlns:a="http://schemas.openxmlformats.org/drawingml/2006/main" idx="1">
          <a:schemeClr val="accent6"/>
        </a:effectRef>
        <a:fontRef xmlns:a="http://schemas.openxmlformats.org/drawingml/2006/main" idx="minor">
          <a:schemeClr val="tx1"/>
        </a:fontRef>
      </cdr:style>
    </cdr:cxnSp>
  </cdr:relSizeAnchor>
  <cdr:relSizeAnchor xmlns:cdr="http://schemas.openxmlformats.org/drawingml/2006/chartDrawing">
    <cdr:from>
      <cdr:x>0.80239</cdr:x>
      <cdr:y>0.19216</cdr:y>
    </cdr:from>
    <cdr:to>
      <cdr:x>0.94741</cdr:x>
      <cdr:y>0.24785</cdr:y>
    </cdr:to>
    <cdr:sp macro="" textlink="">
      <cdr:nvSpPr>
        <cdr:cNvPr id="19" name="CuadroTexto 1">
          <a:extLst xmlns:a="http://schemas.openxmlformats.org/drawingml/2006/main">
            <a:ext uri="{FF2B5EF4-FFF2-40B4-BE49-F238E27FC236}">
              <a16:creationId xmlns:a16="http://schemas.microsoft.com/office/drawing/2014/main" id="{6EB0E641-36C3-473C-A1F7-E19BA12D00B5}"/>
            </a:ext>
          </a:extLst>
        </cdr:cNvPr>
        <cdr:cNvSpPr txBox="1"/>
      </cdr:nvSpPr>
      <cdr:spPr>
        <a:xfrm xmlns:a="http://schemas.openxmlformats.org/drawingml/2006/main">
          <a:off x="5548018" y="785961"/>
          <a:ext cx="1002722" cy="22778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O" sz="1000"/>
            <a:t>Implementado</a:t>
          </a:r>
        </a:p>
      </cdr:txBody>
    </cdr:sp>
  </cdr:relSizeAnchor>
  <cdr:relSizeAnchor xmlns:cdr="http://schemas.openxmlformats.org/drawingml/2006/chartDrawing">
    <cdr:from>
      <cdr:x>0.80337</cdr:x>
      <cdr:y>0.30829</cdr:y>
    </cdr:from>
    <cdr:to>
      <cdr:x>0.94839</cdr:x>
      <cdr:y>0.36398</cdr:y>
    </cdr:to>
    <cdr:sp macro="" textlink="">
      <cdr:nvSpPr>
        <cdr:cNvPr id="20" name="CuadroTexto 1">
          <a:extLst xmlns:a="http://schemas.openxmlformats.org/drawingml/2006/main">
            <a:ext uri="{FF2B5EF4-FFF2-40B4-BE49-F238E27FC236}">
              <a16:creationId xmlns:a16="http://schemas.microsoft.com/office/drawing/2014/main" id="{2AC42897-4E4F-4B82-B08C-8AAC36DBE6AB}"/>
            </a:ext>
          </a:extLst>
        </cdr:cNvPr>
        <cdr:cNvSpPr txBox="1"/>
      </cdr:nvSpPr>
      <cdr:spPr>
        <a:xfrm xmlns:a="http://schemas.openxmlformats.org/drawingml/2006/main">
          <a:off x="5554767" y="1260951"/>
          <a:ext cx="1002723" cy="22778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O" sz="1000"/>
            <a:t>En Implementación</a:t>
          </a:r>
        </a:p>
      </cdr:txBody>
    </cdr:sp>
  </cdr:relSizeAnchor>
  <cdr:relSizeAnchor xmlns:cdr="http://schemas.openxmlformats.org/drawingml/2006/chartDrawing">
    <cdr:from>
      <cdr:x>0.80343</cdr:x>
      <cdr:y>0.58587</cdr:y>
    </cdr:from>
    <cdr:to>
      <cdr:x>0.94845</cdr:x>
      <cdr:y>0.64156</cdr:y>
    </cdr:to>
    <cdr:sp macro="" textlink="">
      <cdr:nvSpPr>
        <cdr:cNvPr id="15" name="CuadroTexto 1">
          <a:extLst xmlns:a="http://schemas.openxmlformats.org/drawingml/2006/main">
            <a:ext uri="{FF2B5EF4-FFF2-40B4-BE49-F238E27FC236}">
              <a16:creationId xmlns:a16="http://schemas.microsoft.com/office/drawing/2014/main" id="{46E761CB-0C8A-499D-A029-6E31A951A1CF}"/>
            </a:ext>
          </a:extLst>
        </cdr:cNvPr>
        <cdr:cNvSpPr txBox="1"/>
      </cdr:nvSpPr>
      <cdr:spPr>
        <a:xfrm xmlns:a="http://schemas.openxmlformats.org/drawingml/2006/main">
          <a:off x="5555230" y="2396300"/>
          <a:ext cx="1002723" cy="22778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O" sz="1000"/>
            <a:t>No</a:t>
          </a:r>
          <a:r>
            <a:rPr lang="es-CO" sz="1000" baseline="0"/>
            <a:t> implementado</a:t>
          </a:r>
          <a:endParaRPr lang="es-CO" sz="1000"/>
        </a:p>
      </cdr:txBody>
    </cdr:sp>
  </cdr:relSizeAnchor>
  <cdr:relSizeAnchor xmlns:cdr="http://schemas.openxmlformats.org/drawingml/2006/chartDrawing">
    <cdr:from>
      <cdr:x>0.12406</cdr:x>
      <cdr:y>0.42063</cdr:y>
    </cdr:from>
    <cdr:to>
      <cdr:x>0.27356</cdr:x>
      <cdr:y>0.42101</cdr:y>
    </cdr:to>
    <cdr:cxnSp macro="">
      <cdr:nvCxnSpPr>
        <cdr:cNvPr id="28" name="Conector recto 27">
          <a:extLst xmlns:a="http://schemas.openxmlformats.org/drawingml/2006/main">
            <a:ext uri="{FF2B5EF4-FFF2-40B4-BE49-F238E27FC236}">
              <a16:creationId xmlns:a16="http://schemas.microsoft.com/office/drawing/2014/main" id="{7BCBA03A-6AC7-4A1F-B1FA-F129139E51EE}"/>
            </a:ext>
          </a:extLst>
        </cdr:cNvPr>
        <cdr:cNvCxnSpPr/>
      </cdr:nvCxnSpPr>
      <cdr:spPr>
        <a:xfrm xmlns:a="http://schemas.openxmlformats.org/drawingml/2006/main">
          <a:off x="857934" y="1720433"/>
          <a:ext cx="1033877" cy="1554"/>
        </a:xfrm>
        <a:prstGeom xmlns:a="http://schemas.openxmlformats.org/drawingml/2006/main" prst="line">
          <a:avLst/>
        </a:prstGeom>
        <a:ln xmlns:a="http://schemas.openxmlformats.org/drawingml/2006/main" w="19050">
          <a:solidFill>
            <a:srgbClr val="7030A0"/>
          </a:solidFill>
        </a:ln>
      </cdr:spPr>
      <cdr:style>
        <a:lnRef xmlns:a="http://schemas.openxmlformats.org/drawingml/2006/main" idx="2">
          <a:schemeClr val="accent6"/>
        </a:lnRef>
        <a:fillRef xmlns:a="http://schemas.openxmlformats.org/drawingml/2006/main" idx="0">
          <a:schemeClr val="accent6"/>
        </a:fillRef>
        <a:effectRef xmlns:a="http://schemas.openxmlformats.org/drawingml/2006/main" idx="1">
          <a:schemeClr val="accent6"/>
        </a:effectRef>
        <a:fontRef xmlns:a="http://schemas.openxmlformats.org/drawingml/2006/main" idx="minor">
          <a:schemeClr val="tx1"/>
        </a:fontRef>
      </cdr:style>
    </cdr:cxnSp>
  </cdr:relSizeAnchor>
  <cdr:relSizeAnchor xmlns:cdr="http://schemas.openxmlformats.org/drawingml/2006/chartDrawing">
    <cdr:from>
      <cdr:x>0.28425</cdr:x>
      <cdr:y>0.67377</cdr:y>
    </cdr:from>
    <cdr:to>
      <cdr:x>0.43376</cdr:x>
      <cdr:y>0.67415</cdr:y>
    </cdr:to>
    <cdr:cxnSp macro="">
      <cdr:nvCxnSpPr>
        <cdr:cNvPr id="31" name="Conector recto 30">
          <a:extLst xmlns:a="http://schemas.openxmlformats.org/drawingml/2006/main">
            <a:ext uri="{FF2B5EF4-FFF2-40B4-BE49-F238E27FC236}">
              <a16:creationId xmlns:a16="http://schemas.microsoft.com/office/drawing/2014/main" id="{7BCBA03A-6AC7-4A1F-B1FA-F129139E51EE}"/>
            </a:ext>
          </a:extLst>
        </cdr:cNvPr>
        <cdr:cNvCxnSpPr/>
      </cdr:nvCxnSpPr>
      <cdr:spPr>
        <a:xfrm xmlns:a="http://schemas.openxmlformats.org/drawingml/2006/main">
          <a:off x="1965747" y="2755824"/>
          <a:ext cx="1033947" cy="1554"/>
        </a:xfrm>
        <a:prstGeom xmlns:a="http://schemas.openxmlformats.org/drawingml/2006/main" prst="line">
          <a:avLst/>
        </a:prstGeom>
        <a:ln xmlns:a="http://schemas.openxmlformats.org/drawingml/2006/main" w="19050">
          <a:solidFill>
            <a:srgbClr val="7030A0"/>
          </a:solidFill>
        </a:ln>
      </cdr:spPr>
      <cdr:style>
        <a:lnRef xmlns:a="http://schemas.openxmlformats.org/drawingml/2006/main" idx="2">
          <a:schemeClr val="accent6"/>
        </a:lnRef>
        <a:fillRef xmlns:a="http://schemas.openxmlformats.org/drawingml/2006/main" idx="0">
          <a:schemeClr val="accent6"/>
        </a:fillRef>
        <a:effectRef xmlns:a="http://schemas.openxmlformats.org/drawingml/2006/main" idx="1">
          <a:schemeClr val="accent6"/>
        </a:effectRef>
        <a:fontRef xmlns:a="http://schemas.openxmlformats.org/drawingml/2006/main" idx="minor">
          <a:schemeClr val="tx1"/>
        </a:fontRef>
      </cdr:style>
    </cdr:cxnSp>
  </cdr:relSizeAnchor>
  <cdr:relSizeAnchor xmlns:cdr="http://schemas.openxmlformats.org/drawingml/2006/chartDrawing">
    <cdr:from>
      <cdr:x>0.44447</cdr:x>
      <cdr:y>0.82082</cdr:y>
    </cdr:from>
    <cdr:to>
      <cdr:x>0.59398</cdr:x>
      <cdr:y>0.8212</cdr:y>
    </cdr:to>
    <cdr:cxnSp macro="">
      <cdr:nvCxnSpPr>
        <cdr:cNvPr id="32" name="Conector recto 31">
          <a:extLst xmlns:a="http://schemas.openxmlformats.org/drawingml/2006/main">
            <a:ext uri="{FF2B5EF4-FFF2-40B4-BE49-F238E27FC236}">
              <a16:creationId xmlns:a16="http://schemas.microsoft.com/office/drawing/2014/main" id="{7BCBA03A-6AC7-4A1F-B1FA-F129139E51EE}"/>
            </a:ext>
          </a:extLst>
        </cdr:cNvPr>
        <cdr:cNvCxnSpPr/>
      </cdr:nvCxnSpPr>
      <cdr:spPr>
        <a:xfrm xmlns:a="http://schemas.openxmlformats.org/drawingml/2006/main">
          <a:off x="3073756" y="3357284"/>
          <a:ext cx="1033946" cy="1554"/>
        </a:xfrm>
        <a:prstGeom xmlns:a="http://schemas.openxmlformats.org/drawingml/2006/main" prst="line">
          <a:avLst/>
        </a:prstGeom>
        <a:ln xmlns:a="http://schemas.openxmlformats.org/drawingml/2006/main" w="19050">
          <a:solidFill>
            <a:srgbClr val="7030A0"/>
          </a:solidFill>
        </a:ln>
      </cdr:spPr>
      <cdr:style>
        <a:lnRef xmlns:a="http://schemas.openxmlformats.org/drawingml/2006/main" idx="2">
          <a:schemeClr val="accent6"/>
        </a:lnRef>
        <a:fillRef xmlns:a="http://schemas.openxmlformats.org/drawingml/2006/main" idx="0">
          <a:schemeClr val="accent6"/>
        </a:fillRef>
        <a:effectRef xmlns:a="http://schemas.openxmlformats.org/drawingml/2006/main" idx="1">
          <a:schemeClr val="accent6"/>
        </a:effectRef>
        <a:fontRef xmlns:a="http://schemas.openxmlformats.org/drawingml/2006/main" idx="minor">
          <a:schemeClr val="tx1"/>
        </a:fontRef>
      </cdr:style>
    </cdr:cxnSp>
  </cdr:relSizeAnchor>
  <cdr:relSizeAnchor xmlns:cdr="http://schemas.openxmlformats.org/drawingml/2006/chartDrawing">
    <cdr:from>
      <cdr:x>0.59544</cdr:x>
      <cdr:y>0.42082</cdr:y>
    </cdr:from>
    <cdr:to>
      <cdr:x>0.79167</cdr:x>
      <cdr:y>0.42177</cdr:y>
    </cdr:to>
    <cdr:cxnSp macro="">
      <cdr:nvCxnSpPr>
        <cdr:cNvPr id="33" name="Conector recto 32">
          <a:extLst xmlns:a="http://schemas.openxmlformats.org/drawingml/2006/main">
            <a:ext uri="{FF2B5EF4-FFF2-40B4-BE49-F238E27FC236}">
              <a16:creationId xmlns:a16="http://schemas.microsoft.com/office/drawing/2014/main" id="{7BCBA03A-6AC7-4A1F-B1FA-F129139E51EE}"/>
            </a:ext>
          </a:extLst>
        </cdr:cNvPr>
        <cdr:cNvCxnSpPr/>
      </cdr:nvCxnSpPr>
      <cdr:spPr>
        <a:xfrm xmlns:a="http://schemas.openxmlformats.org/drawingml/2006/main" flipV="1">
          <a:off x="4116704" y="1721199"/>
          <a:ext cx="1356679" cy="3886"/>
        </a:xfrm>
        <a:prstGeom xmlns:a="http://schemas.openxmlformats.org/drawingml/2006/main" prst="line">
          <a:avLst/>
        </a:prstGeom>
        <a:ln xmlns:a="http://schemas.openxmlformats.org/drawingml/2006/main" w="19050">
          <a:solidFill>
            <a:srgbClr val="7030A0"/>
          </a:solidFill>
        </a:ln>
      </cdr:spPr>
      <cdr:style>
        <a:lnRef xmlns:a="http://schemas.openxmlformats.org/drawingml/2006/main" idx="2">
          <a:schemeClr val="accent6"/>
        </a:lnRef>
        <a:fillRef xmlns:a="http://schemas.openxmlformats.org/drawingml/2006/main" idx="0">
          <a:schemeClr val="accent6"/>
        </a:fillRef>
        <a:effectRef xmlns:a="http://schemas.openxmlformats.org/drawingml/2006/main" idx="1">
          <a:schemeClr val="accent6"/>
        </a:effectRef>
        <a:fontRef xmlns:a="http://schemas.openxmlformats.org/drawingml/2006/main" idx="minor">
          <a:schemeClr val="tx1"/>
        </a:fontRef>
      </cdr:style>
    </cdr:cxnSp>
  </cdr:relSizeAnchor>
</c:userShapes>
</file>

<file path=xl/drawings/drawing5.xml><?xml version="1.0" encoding="utf-8"?>
<xdr:wsDr xmlns:xdr="http://schemas.openxmlformats.org/drawingml/2006/spreadsheetDrawing" xmlns:a="http://schemas.openxmlformats.org/drawingml/2006/main">
  <xdr:twoCellAnchor>
    <xdr:from>
      <xdr:col>2</xdr:col>
      <xdr:colOff>266700</xdr:colOff>
      <xdr:row>0</xdr:row>
      <xdr:rowOff>180974</xdr:rowOff>
    </xdr:from>
    <xdr:to>
      <xdr:col>9</xdr:col>
      <xdr:colOff>733425</xdr:colOff>
      <xdr:row>19</xdr:row>
      <xdr:rowOff>19049</xdr:rowOff>
    </xdr:to>
    <xdr:graphicFrame macro="">
      <xdr:nvGraphicFramePr>
        <xdr:cNvPr id="2" name="Gráfico 1">
          <a:extLst>
            <a:ext uri="{FF2B5EF4-FFF2-40B4-BE49-F238E27FC236}">
              <a16:creationId xmlns:a16="http://schemas.microsoft.com/office/drawing/2014/main" id="{E248F8B1-838A-4E94-97C6-2F17281BDD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5"/>
  <sheetViews>
    <sheetView tabSelected="1" view="pageBreakPreview" zoomScale="80" zoomScaleNormal="53" zoomScaleSheetLayoutView="80" zoomScalePageLayoutView="62" workbookViewId="0">
      <selection activeCell="D12" sqref="D12"/>
    </sheetView>
  </sheetViews>
  <sheetFormatPr baseColWidth="10" defaultColWidth="11.42578125" defaultRowHeight="14.25" x14ac:dyDescent="0.2"/>
  <cols>
    <col min="1" max="1" width="2.7109375" style="63" customWidth="1"/>
    <col min="2" max="2" width="10.140625" style="63" customWidth="1"/>
    <col min="3" max="3" width="37.5703125" style="63" customWidth="1"/>
    <col min="4" max="4" width="52.42578125" style="63" customWidth="1"/>
    <col min="5" max="5" width="73.28515625" style="63" customWidth="1"/>
    <col min="6" max="6" width="24.140625" style="63" customWidth="1"/>
    <col min="7" max="7" width="9.85546875" style="63" customWidth="1"/>
    <col min="8" max="8" width="19" style="63" customWidth="1"/>
    <col min="9" max="9" width="100.140625" style="63" customWidth="1"/>
    <col min="10" max="12" width="11.42578125" style="63"/>
    <col min="13" max="13" width="9.7109375" style="63" customWidth="1"/>
    <col min="14" max="14" width="9.28515625" style="63" customWidth="1"/>
    <col min="15" max="15" width="8.5703125" style="63" customWidth="1"/>
    <col min="16" max="16" width="0" style="63" hidden="1" customWidth="1"/>
    <col min="17" max="16384" width="11.42578125" style="63"/>
  </cols>
  <sheetData>
    <row r="1" spans="1:16" x14ac:dyDescent="0.2">
      <c r="B1" s="186"/>
      <c r="C1" s="186"/>
      <c r="D1" s="280" t="s">
        <v>254</v>
      </c>
      <c r="E1" s="281"/>
      <c r="F1" s="281"/>
      <c r="G1" s="281"/>
      <c r="H1" s="281"/>
      <c r="I1" s="282"/>
    </row>
    <row r="2" spans="1:16" ht="31.5" customHeight="1" x14ac:dyDescent="0.2">
      <c r="B2" s="186"/>
      <c r="C2" s="186"/>
      <c r="D2" s="175" t="s">
        <v>2</v>
      </c>
      <c r="E2" s="175"/>
      <c r="F2" s="175"/>
      <c r="G2" s="175"/>
      <c r="H2" s="175"/>
      <c r="I2" s="175"/>
      <c r="J2" s="89"/>
      <c r="K2" s="89"/>
    </row>
    <row r="3" spans="1:16" ht="15.75" customHeight="1" x14ac:dyDescent="0.2">
      <c r="B3" s="186"/>
      <c r="C3" s="186"/>
      <c r="D3" s="93" t="s">
        <v>239</v>
      </c>
      <c r="E3" s="176" t="s">
        <v>252</v>
      </c>
      <c r="F3" s="176"/>
      <c r="G3" s="176"/>
      <c r="H3" s="176"/>
      <c r="I3" s="93" t="s">
        <v>253</v>
      </c>
    </row>
    <row r="4" spans="1:16" ht="15" x14ac:dyDescent="0.2">
      <c r="A4" s="90"/>
      <c r="B4" s="90"/>
      <c r="C4" s="90"/>
      <c r="D4" s="90"/>
      <c r="E4" s="90"/>
      <c r="F4" s="90"/>
      <c r="G4" s="90"/>
      <c r="H4" s="90"/>
    </row>
    <row r="5" spans="1:16" ht="26.25" customHeight="1" thickBot="1" x14ac:dyDescent="0.3">
      <c r="A5" s="91"/>
      <c r="B5" s="201" t="s">
        <v>234</v>
      </c>
      <c r="C5" s="201"/>
      <c r="D5" s="201"/>
      <c r="E5" s="201"/>
      <c r="F5" s="201"/>
      <c r="G5" s="201"/>
      <c r="H5" s="201"/>
      <c r="I5" s="201"/>
    </row>
    <row r="6" spans="1:16" ht="21" customHeight="1" thickBot="1" x14ac:dyDescent="0.25">
      <c r="B6" s="187" t="s">
        <v>3</v>
      </c>
      <c r="C6" s="188"/>
      <c r="D6" s="179"/>
      <c r="E6" s="180"/>
      <c r="F6" s="177" t="s">
        <v>4</v>
      </c>
      <c r="G6" s="177"/>
      <c r="H6" s="178"/>
      <c r="I6" s="64"/>
    </row>
    <row r="7" spans="1:16" ht="15" x14ac:dyDescent="0.25">
      <c r="B7" s="151" t="s">
        <v>5</v>
      </c>
      <c r="C7" s="152"/>
      <c r="D7" s="108"/>
      <c r="E7" s="65" t="s">
        <v>6</v>
      </c>
      <c r="F7" s="112"/>
      <c r="G7" s="66"/>
      <c r="H7" s="67" t="s">
        <v>7</v>
      </c>
      <c r="I7" s="105"/>
      <c r="P7" s="100" t="s">
        <v>9</v>
      </c>
    </row>
    <row r="8" spans="1:16" ht="15" x14ac:dyDescent="0.25">
      <c r="B8" s="189" t="s">
        <v>10</v>
      </c>
      <c r="C8" s="190"/>
      <c r="D8" s="109"/>
      <c r="E8" s="129" t="s">
        <v>11</v>
      </c>
      <c r="F8" s="68"/>
      <c r="H8" s="129" t="s">
        <v>12</v>
      </c>
      <c r="I8" s="106"/>
      <c r="P8" s="100" t="s">
        <v>13</v>
      </c>
    </row>
    <row r="9" spans="1:16" ht="15" x14ac:dyDescent="0.25">
      <c r="B9" s="189" t="s">
        <v>14</v>
      </c>
      <c r="C9" s="190"/>
      <c r="D9" s="68"/>
      <c r="E9" s="129" t="s">
        <v>15</v>
      </c>
      <c r="F9" s="103"/>
      <c r="H9" s="129" t="s">
        <v>16</v>
      </c>
      <c r="I9" s="69"/>
      <c r="P9" s="100" t="s">
        <v>8</v>
      </c>
    </row>
    <row r="10" spans="1:16" ht="15" x14ac:dyDescent="0.25">
      <c r="B10" s="189" t="s">
        <v>17</v>
      </c>
      <c r="C10" s="190"/>
      <c r="D10" s="68"/>
      <c r="E10" s="129" t="s">
        <v>15</v>
      </c>
      <c r="F10" s="103"/>
      <c r="G10" s="130"/>
      <c r="H10" s="129" t="s">
        <v>15</v>
      </c>
      <c r="I10" s="69"/>
      <c r="P10" s="100" t="s">
        <v>18</v>
      </c>
    </row>
    <row r="11" spans="1:16" ht="15.75" customHeight="1" thickBot="1" x14ac:dyDescent="0.25">
      <c r="B11" s="98"/>
      <c r="C11" s="99"/>
      <c r="D11" s="131"/>
      <c r="E11" s="131"/>
      <c r="F11" s="132"/>
      <c r="G11" s="133"/>
      <c r="H11" s="134"/>
      <c r="I11" s="70"/>
      <c r="P11" s="100" t="s">
        <v>19</v>
      </c>
    </row>
    <row r="12" spans="1:16" ht="22.5" customHeight="1" x14ac:dyDescent="0.2">
      <c r="B12" s="191" t="s">
        <v>20</v>
      </c>
      <c r="C12" s="192"/>
      <c r="D12" s="71" t="s">
        <v>197</v>
      </c>
      <c r="E12" s="72" t="s">
        <v>21</v>
      </c>
      <c r="F12" s="161" t="s">
        <v>22</v>
      </c>
      <c r="G12" s="162"/>
      <c r="H12" s="149" t="s">
        <v>23</v>
      </c>
      <c r="I12" s="150"/>
    </row>
    <row r="13" spans="1:16" s="92" customFormat="1" ht="17.25" customHeight="1" x14ac:dyDescent="0.25">
      <c r="B13" s="193"/>
      <c r="C13" s="194"/>
      <c r="D13" s="104"/>
      <c r="E13" s="110"/>
      <c r="F13" s="163"/>
      <c r="G13" s="164"/>
      <c r="H13" s="143"/>
      <c r="I13" s="144"/>
    </row>
    <row r="14" spans="1:16" s="92" customFormat="1" ht="17.25" customHeight="1" x14ac:dyDescent="0.25">
      <c r="B14" s="195"/>
      <c r="C14" s="196"/>
      <c r="D14" s="73"/>
      <c r="E14" s="74"/>
      <c r="F14" s="184"/>
      <c r="G14" s="185"/>
      <c r="H14" s="145"/>
      <c r="I14" s="146"/>
    </row>
    <row r="15" spans="1:16" s="92" customFormat="1" ht="17.25" customHeight="1" thickBot="1" x14ac:dyDescent="0.3">
      <c r="B15" s="197"/>
      <c r="C15" s="198"/>
      <c r="D15" s="73"/>
      <c r="E15" s="74"/>
      <c r="F15" s="165"/>
      <c r="G15" s="166"/>
      <c r="H15" s="147"/>
      <c r="I15" s="148"/>
    </row>
    <row r="16" spans="1:16" ht="15.75" thickBot="1" x14ac:dyDescent="0.3">
      <c r="B16" s="199" t="s">
        <v>25</v>
      </c>
      <c r="C16" s="200"/>
      <c r="D16" s="171"/>
      <c r="E16" s="172"/>
      <c r="F16" s="173" t="s">
        <v>15</v>
      </c>
      <c r="G16" s="174"/>
      <c r="H16" s="141"/>
      <c r="I16" s="142"/>
    </row>
    <row r="17" spans="2:10" ht="15.75" thickBot="1" x14ac:dyDescent="0.3">
      <c r="B17" s="173" t="s">
        <v>26</v>
      </c>
      <c r="C17" s="174"/>
      <c r="D17" s="111"/>
      <c r="E17" s="169" t="s">
        <v>27</v>
      </c>
      <c r="F17" s="169"/>
      <c r="G17" s="170"/>
      <c r="H17" s="107"/>
      <c r="I17" s="75"/>
    </row>
    <row r="18" spans="2:10" ht="15" x14ac:dyDescent="0.25">
      <c r="B18" s="151" t="s">
        <v>28</v>
      </c>
      <c r="C18" s="152"/>
      <c r="D18" s="167"/>
      <c r="E18" s="167"/>
      <c r="F18" s="167"/>
      <c r="G18" s="167"/>
      <c r="H18" s="167"/>
      <c r="I18" s="168"/>
    </row>
    <row r="19" spans="2:10" ht="15" customHeight="1" x14ac:dyDescent="0.2">
      <c r="B19" s="153"/>
      <c r="C19" s="154"/>
      <c r="D19" s="159"/>
      <c r="E19" s="159"/>
      <c r="F19" s="159"/>
      <c r="G19" s="159"/>
      <c r="H19" s="159"/>
      <c r="I19" s="160"/>
    </row>
    <row r="20" spans="2:10" ht="15.75" customHeight="1" thickBot="1" x14ac:dyDescent="0.25">
      <c r="B20" s="155"/>
      <c r="C20" s="156"/>
      <c r="D20" s="157"/>
      <c r="E20" s="157"/>
      <c r="F20" s="157"/>
      <c r="G20" s="157"/>
      <c r="H20" s="157"/>
      <c r="I20" s="158"/>
    </row>
    <row r="21" spans="2:10" ht="15" customHeight="1" x14ac:dyDescent="0.2">
      <c r="B21" s="76"/>
      <c r="C21" s="77"/>
      <c r="D21" s="78"/>
      <c r="E21" s="79"/>
      <c r="F21" s="79"/>
      <c r="G21" s="79"/>
      <c r="H21" s="79"/>
      <c r="I21" s="79"/>
    </row>
    <row r="22" spans="2:10" ht="52.5" customHeight="1" x14ac:dyDescent="0.2">
      <c r="B22" s="140" t="s">
        <v>228</v>
      </c>
      <c r="C22" s="140"/>
      <c r="D22" s="140"/>
      <c r="E22" s="140"/>
      <c r="F22" s="79"/>
      <c r="G22" s="79"/>
      <c r="H22" s="79"/>
      <c r="I22" s="79"/>
    </row>
    <row r="23" spans="2:10" ht="99" customHeight="1" x14ac:dyDescent="0.2">
      <c r="B23" s="80" t="s">
        <v>29</v>
      </c>
      <c r="C23" s="120" t="s">
        <v>199</v>
      </c>
      <c r="D23" s="119" t="s">
        <v>200</v>
      </c>
      <c r="E23" s="121" t="s">
        <v>30</v>
      </c>
      <c r="F23" s="80" t="s">
        <v>227</v>
      </c>
      <c r="G23" s="80" t="s">
        <v>31</v>
      </c>
      <c r="H23" s="80" t="s">
        <v>32</v>
      </c>
      <c r="I23" s="80" t="s">
        <v>23</v>
      </c>
    </row>
    <row r="24" spans="2:10" ht="276.75" customHeight="1" x14ac:dyDescent="0.2">
      <c r="B24" s="80">
        <v>1</v>
      </c>
      <c r="C24" s="122" t="s">
        <v>208</v>
      </c>
      <c r="D24" s="135" t="s">
        <v>229</v>
      </c>
      <c r="E24" s="136" t="s">
        <v>233</v>
      </c>
      <c r="F24" s="113"/>
      <c r="G24" s="114">
        <v>9</v>
      </c>
      <c r="H24" s="114">
        <f>F24*G24</f>
        <v>0</v>
      </c>
      <c r="I24" s="115"/>
      <c r="J24" s="123"/>
    </row>
    <row r="25" spans="2:10" ht="320.25" customHeight="1" x14ac:dyDescent="0.2">
      <c r="B25" s="80">
        <v>2</v>
      </c>
      <c r="C25" s="115" t="s">
        <v>209</v>
      </c>
      <c r="D25" s="135" t="s">
        <v>230</v>
      </c>
      <c r="E25" s="136" t="s">
        <v>238</v>
      </c>
      <c r="F25" s="113"/>
      <c r="G25" s="114">
        <v>9</v>
      </c>
      <c r="H25" s="114">
        <f t="shared" ref="H25:H37" si="0">F25*G25</f>
        <v>0</v>
      </c>
      <c r="I25" s="115"/>
    </row>
    <row r="26" spans="2:10" ht="228.75" customHeight="1" x14ac:dyDescent="0.2">
      <c r="B26" s="80">
        <v>3</v>
      </c>
      <c r="C26" s="115" t="s">
        <v>237</v>
      </c>
      <c r="D26" s="137" t="s">
        <v>210</v>
      </c>
      <c r="E26" s="136" t="s">
        <v>245</v>
      </c>
      <c r="F26" s="113"/>
      <c r="G26" s="114">
        <v>9</v>
      </c>
      <c r="H26" s="114">
        <f t="shared" si="0"/>
        <v>0</v>
      </c>
      <c r="I26" s="115"/>
    </row>
    <row r="27" spans="2:10" ht="393" customHeight="1" x14ac:dyDescent="0.2">
      <c r="B27" s="80">
        <v>4</v>
      </c>
      <c r="C27" s="115" t="s">
        <v>204</v>
      </c>
      <c r="D27" s="137" t="s">
        <v>216</v>
      </c>
      <c r="E27" s="136" t="s">
        <v>246</v>
      </c>
      <c r="F27" s="113"/>
      <c r="G27" s="114">
        <v>4.6500000000000004</v>
      </c>
      <c r="H27" s="114">
        <f>F27*G27</f>
        <v>0</v>
      </c>
      <c r="I27" s="115"/>
    </row>
    <row r="28" spans="2:10" ht="378.75" customHeight="1" x14ac:dyDescent="0.2">
      <c r="B28" s="80">
        <v>5</v>
      </c>
      <c r="C28" s="115" t="s">
        <v>211</v>
      </c>
      <c r="D28" s="137" t="s">
        <v>225</v>
      </c>
      <c r="E28" s="139" t="s">
        <v>231</v>
      </c>
      <c r="F28" s="113"/>
      <c r="G28" s="114">
        <v>4.6500000000000004</v>
      </c>
      <c r="H28" s="114">
        <f>F28*G28</f>
        <v>0</v>
      </c>
      <c r="I28" s="115"/>
    </row>
    <row r="29" spans="2:10" ht="357" customHeight="1" x14ac:dyDescent="0.2">
      <c r="B29" s="80">
        <v>6</v>
      </c>
      <c r="C29" s="115" t="s">
        <v>214</v>
      </c>
      <c r="D29" s="137" t="s">
        <v>213</v>
      </c>
      <c r="E29" s="136" t="s">
        <v>247</v>
      </c>
      <c r="F29" s="113"/>
      <c r="G29" s="114">
        <v>3.2</v>
      </c>
      <c r="H29" s="114">
        <f t="shared" si="0"/>
        <v>0</v>
      </c>
      <c r="I29" s="115"/>
    </row>
    <row r="30" spans="2:10" ht="409.6" customHeight="1" x14ac:dyDescent="0.2">
      <c r="B30" s="80">
        <v>7</v>
      </c>
      <c r="C30" s="115" t="s">
        <v>215</v>
      </c>
      <c r="D30" s="137" t="s">
        <v>217</v>
      </c>
      <c r="E30" s="136" t="s">
        <v>226</v>
      </c>
      <c r="F30" s="113"/>
      <c r="G30" s="114">
        <v>3.2</v>
      </c>
      <c r="H30" s="124">
        <f t="shared" si="0"/>
        <v>0</v>
      </c>
      <c r="I30" s="115"/>
    </row>
    <row r="31" spans="2:10" ht="199.5" customHeight="1" x14ac:dyDescent="0.2">
      <c r="B31" s="80">
        <v>8</v>
      </c>
      <c r="C31" s="115" t="s">
        <v>212</v>
      </c>
      <c r="D31" s="137" t="s">
        <v>235</v>
      </c>
      <c r="E31" s="136" t="s">
        <v>218</v>
      </c>
      <c r="F31" s="113"/>
      <c r="G31" s="114">
        <v>3.2</v>
      </c>
      <c r="H31" s="124">
        <f t="shared" si="0"/>
        <v>0</v>
      </c>
      <c r="I31" s="115"/>
    </row>
    <row r="32" spans="2:10" ht="375" customHeight="1" x14ac:dyDescent="0.2">
      <c r="B32" s="80">
        <v>9</v>
      </c>
      <c r="C32" s="115" t="s">
        <v>207</v>
      </c>
      <c r="D32" s="138" t="s">
        <v>219</v>
      </c>
      <c r="E32" s="136" t="s">
        <v>220</v>
      </c>
      <c r="F32" s="113"/>
      <c r="G32" s="114">
        <v>9.1</v>
      </c>
      <c r="H32" s="124">
        <f t="shared" si="0"/>
        <v>0</v>
      </c>
      <c r="I32" s="115"/>
    </row>
    <row r="33" spans="2:9" ht="201.75" customHeight="1" x14ac:dyDescent="0.2">
      <c r="B33" s="80">
        <v>10</v>
      </c>
      <c r="C33" s="115" t="s">
        <v>222</v>
      </c>
      <c r="D33" s="138" t="s">
        <v>223</v>
      </c>
      <c r="E33" s="136" t="s">
        <v>221</v>
      </c>
      <c r="F33" s="113"/>
      <c r="G33" s="114">
        <v>9</v>
      </c>
      <c r="H33" s="124">
        <f t="shared" si="0"/>
        <v>0</v>
      </c>
      <c r="I33" s="115"/>
    </row>
    <row r="34" spans="2:9" ht="322.5" customHeight="1" x14ac:dyDescent="0.2">
      <c r="B34" s="80">
        <v>11</v>
      </c>
      <c r="C34" s="115" t="s">
        <v>201</v>
      </c>
      <c r="D34" s="137" t="s">
        <v>202</v>
      </c>
      <c r="E34" s="136" t="s">
        <v>248</v>
      </c>
      <c r="F34" s="113"/>
      <c r="G34" s="114">
        <v>9</v>
      </c>
      <c r="H34" s="124">
        <f t="shared" si="0"/>
        <v>0</v>
      </c>
      <c r="I34" s="115"/>
    </row>
    <row r="35" spans="2:9" ht="162.75" customHeight="1" x14ac:dyDescent="0.2">
      <c r="B35" s="80">
        <v>12</v>
      </c>
      <c r="C35" s="115" t="s">
        <v>236</v>
      </c>
      <c r="D35" s="137" t="s">
        <v>206</v>
      </c>
      <c r="E35" s="136" t="s">
        <v>249</v>
      </c>
      <c r="F35" s="113"/>
      <c r="G35" s="114">
        <v>9</v>
      </c>
      <c r="H35" s="114">
        <f t="shared" si="0"/>
        <v>0</v>
      </c>
      <c r="I35" s="115"/>
    </row>
    <row r="36" spans="2:9" ht="257.25" customHeight="1" x14ac:dyDescent="0.2">
      <c r="B36" s="80">
        <v>13</v>
      </c>
      <c r="C36" s="115" t="s">
        <v>205</v>
      </c>
      <c r="D36" s="116" t="s">
        <v>203</v>
      </c>
      <c r="E36" s="136" t="s">
        <v>250</v>
      </c>
      <c r="F36" s="113"/>
      <c r="G36" s="114">
        <v>9</v>
      </c>
      <c r="H36" s="114">
        <f t="shared" si="0"/>
        <v>0</v>
      </c>
      <c r="I36" s="115"/>
    </row>
    <row r="37" spans="2:9" ht="269.25" customHeight="1" x14ac:dyDescent="0.2">
      <c r="B37" s="80">
        <v>14</v>
      </c>
      <c r="C37" s="115" t="s">
        <v>232</v>
      </c>
      <c r="D37" s="137" t="s">
        <v>224</v>
      </c>
      <c r="E37" s="136" t="s">
        <v>251</v>
      </c>
      <c r="F37" s="113"/>
      <c r="G37" s="114">
        <v>9</v>
      </c>
      <c r="H37" s="114">
        <f t="shared" si="0"/>
        <v>0</v>
      </c>
      <c r="I37" s="115"/>
    </row>
    <row r="38" spans="2:9" ht="15" x14ac:dyDescent="0.2">
      <c r="C38" s="94"/>
      <c r="D38" s="94"/>
      <c r="G38" s="82" t="s">
        <v>41</v>
      </c>
      <c r="H38" s="83">
        <f>SUM(H24:H37)</f>
        <v>0</v>
      </c>
      <c r="I38" s="63" t="s">
        <v>42</v>
      </c>
    </row>
    <row r="39" spans="2:9" ht="15" x14ac:dyDescent="0.2">
      <c r="C39" s="95" t="s">
        <v>43</v>
      </c>
      <c r="D39" s="95" t="s">
        <v>44</v>
      </c>
    </row>
    <row r="40" spans="2:9" ht="15" x14ac:dyDescent="0.2">
      <c r="C40" s="127" t="s">
        <v>45</v>
      </c>
      <c r="D40" s="128" t="s">
        <v>46</v>
      </c>
      <c r="F40" s="181" t="s">
        <v>47</v>
      </c>
      <c r="G40" s="182"/>
      <c r="H40" s="183"/>
    </row>
    <row r="41" spans="2:9" x14ac:dyDescent="0.2">
      <c r="C41" s="125" t="s">
        <v>48</v>
      </c>
      <c r="D41" s="126" t="s">
        <v>49</v>
      </c>
      <c r="F41" s="97" t="s">
        <v>198</v>
      </c>
      <c r="G41" s="86">
        <v>11</v>
      </c>
      <c r="H41" s="87" t="s">
        <v>50</v>
      </c>
    </row>
    <row r="42" spans="2:9" x14ac:dyDescent="0.2">
      <c r="C42" s="117" t="s">
        <v>51</v>
      </c>
      <c r="D42" s="118" t="s">
        <v>52</v>
      </c>
    </row>
    <row r="43" spans="2:9" x14ac:dyDescent="0.2">
      <c r="C43" s="81"/>
      <c r="D43" s="81"/>
    </row>
    <row r="44" spans="2:9" x14ac:dyDescent="0.2">
      <c r="C44" s="84" t="s">
        <v>53</v>
      </c>
      <c r="D44" s="96">
        <f>H38</f>
        <v>0</v>
      </c>
    </row>
    <row r="45" spans="2:9" x14ac:dyDescent="0.2">
      <c r="C45" s="88" t="s">
        <v>43</v>
      </c>
      <c r="D45" s="85" t="str">
        <f>IF((D44&gt;=94),"I",IF(AND(D44&gt;=66,D44&lt;94),"EI",IF(D44&lt;66,"NI")))</f>
        <v>NI</v>
      </c>
    </row>
    <row r="51" spans="4:4" x14ac:dyDescent="0.2">
      <c r="D51" s="89"/>
    </row>
    <row r="52" spans="4:4" x14ac:dyDescent="0.2">
      <c r="D52" s="89"/>
    </row>
    <row r="53" spans="4:4" x14ac:dyDescent="0.2">
      <c r="D53" s="89"/>
    </row>
    <row r="54" spans="4:4" x14ac:dyDescent="0.2">
      <c r="D54" s="89"/>
    </row>
    <row r="55" spans="4:4" x14ac:dyDescent="0.2">
      <c r="D55" s="89"/>
    </row>
  </sheetData>
  <sheetProtection autoFilter="0" pivotTables="0"/>
  <mergeCells count="36">
    <mergeCell ref="F40:H40"/>
    <mergeCell ref="F14:G14"/>
    <mergeCell ref="B1:C3"/>
    <mergeCell ref="B6:C6"/>
    <mergeCell ref="B7:C7"/>
    <mergeCell ref="B8:C8"/>
    <mergeCell ref="B9:C9"/>
    <mergeCell ref="B10:C10"/>
    <mergeCell ref="B12:C12"/>
    <mergeCell ref="B13:C13"/>
    <mergeCell ref="B14:C14"/>
    <mergeCell ref="B15:C15"/>
    <mergeCell ref="B16:C16"/>
    <mergeCell ref="B17:C17"/>
    <mergeCell ref="B5:I5"/>
    <mergeCell ref="D2:I2"/>
    <mergeCell ref="E3:H3"/>
    <mergeCell ref="F6:H6"/>
    <mergeCell ref="D6:E6"/>
    <mergeCell ref="D1:I1"/>
    <mergeCell ref="B22:E22"/>
    <mergeCell ref="H16:I16"/>
    <mergeCell ref="H13:I15"/>
    <mergeCell ref="H12:I12"/>
    <mergeCell ref="B18:C18"/>
    <mergeCell ref="B19:C19"/>
    <mergeCell ref="B20:C20"/>
    <mergeCell ref="D20:I20"/>
    <mergeCell ref="D19:I19"/>
    <mergeCell ref="F12:G12"/>
    <mergeCell ref="F13:G13"/>
    <mergeCell ref="F15:G15"/>
    <mergeCell ref="D18:I18"/>
    <mergeCell ref="E17:G17"/>
    <mergeCell ref="D16:E16"/>
    <mergeCell ref="F16:G16"/>
  </mergeCells>
  <conditionalFormatting sqref="D45">
    <cfRule type="expression" dxfId="14" priority="19">
      <formula>D45="NI"</formula>
    </cfRule>
    <cfRule type="expression" dxfId="13" priority="20">
      <formula>D45="EI"</formula>
    </cfRule>
    <cfRule type="expression" dxfId="12" priority="21">
      <formula>D45="IE"</formula>
    </cfRule>
    <cfRule type="expression" dxfId="11" priority="22">
      <formula>D45="I"</formula>
    </cfRule>
  </conditionalFormatting>
  <conditionalFormatting sqref="D51:D55">
    <cfRule type="expression" dxfId="10" priority="15">
      <formula>D51="Informativo"</formula>
    </cfRule>
    <cfRule type="expression" dxfId="9" priority="16">
      <formula>D51="Menor"</formula>
    </cfRule>
    <cfRule type="expression" dxfId="8" priority="17">
      <formula>D51="Crítico"</formula>
    </cfRule>
    <cfRule type="expression" dxfId="7" priority="18">
      <formula>D51="Mayor"</formula>
    </cfRule>
  </conditionalFormatting>
  <conditionalFormatting sqref="F24:F37 C45">
    <cfRule type="expression" dxfId="6" priority="23">
      <formula>C24=1</formula>
    </cfRule>
  </conditionalFormatting>
  <conditionalFormatting sqref="G38">
    <cfRule type="expression" dxfId="5" priority="28">
      <formula>G38=1</formula>
    </cfRule>
  </conditionalFormatting>
  <dataValidations count="1">
    <dataValidation type="list" allowBlank="1" showInputMessage="1" showErrorMessage="1" sqref="I7" xr:uid="{00000000-0002-0000-0000-000000000000}">
      <formula1>$P$7:$P$11</formula1>
    </dataValidation>
  </dataValidations>
  <printOptions horizontalCentered="1"/>
  <pageMargins left="0.23622047244094491" right="0.23622047244094491" top="0.94488188976377963" bottom="0.55118110236220474" header="0.31496062992125984" footer="0.31496062992125984"/>
  <pageSetup scale="41" fitToHeight="0" orientation="landscape" r:id="rId1"/>
  <headerFooter>
    <oddFooter>&amp;R&amp;"Arial,Normal"&amp;10Página &amp;P de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2000000}">
          <x14:formula1>
            <xm:f>'Tablas de referencia'!$I$18:$I$22</xm:f>
          </x14:formula1>
          <xm:sqref>B13:B15</xm:sqref>
        </x14:dataValidation>
        <x14:dataValidation type="list" allowBlank="1" showInputMessage="1" showErrorMessage="1" xr:uid="{00000000-0002-0000-0000-000001000000}">
          <x14:formula1>
            <xm:f>'Tablas de referencia'!$I$14:$I$16</xm:f>
          </x14:formula1>
          <xm:sqref>F24:F37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009B6-CE8A-43DC-8C8D-5E05CAE94522}">
  <sheetPr>
    <tabColor rgb="FF7030A0"/>
  </sheetPr>
  <dimension ref="A1:BB503"/>
  <sheetViews>
    <sheetView view="pageBreakPreview" zoomScale="120" zoomScaleNormal="100" zoomScaleSheetLayoutView="120" workbookViewId="0">
      <selection activeCell="O15" sqref="O15"/>
    </sheetView>
  </sheetViews>
  <sheetFormatPr baseColWidth="10" defaultColWidth="10.85546875" defaultRowHeight="15.75" x14ac:dyDescent="0.25"/>
  <cols>
    <col min="1" max="9" width="10.85546875" style="47"/>
    <col min="10" max="10" width="15.140625" style="47" customWidth="1"/>
    <col min="11" max="11" width="17.140625" style="47" customWidth="1"/>
    <col min="12" max="54" width="10.85546875" style="39"/>
    <col min="55" max="16384" width="10.85546875" style="47"/>
  </cols>
  <sheetData>
    <row r="1" spans="1:54" x14ac:dyDescent="0.25">
      <c r="A1" s="186"/>
      <c r="B1" s="186"/>
      <c r="C1" s="203" t="s">
        <v>0</v>
      </c>
      <c r="D1" s="204"/>
      <c r="E1" s="204"/>
      <c r="F1" s="204"/>
      <c r="G1" s="205"/>
      <c r="H1" s="211" t="s">
        <v>1</v>
      </c>
      <c r="I1" s="211"/>
      <c r="J1" s="211"/>
      <c r="K1" s="211"/>
    </row>
    <row r="2" spans="1:54" ht="31.5" customHeight="1" x14ac:dyDescent="0.25">
      <c r="A2" s="186"/>
      <c r="B2" s="186"/>
      <c r="C2" s="175" t="s">
        <v>2</v>
      </c>
      <c r="D2" s="175"/>
      <c r="E2" s="175"/>
      <c r="F2" s="175"/>
      <c r="G2" s="175"/>
      <c r="H2" s="175"/>
      <c r="I2" s="175"/>
      <c r="J2" s="175"/>
      <c r="K2" s="175"/>
    </row>
    <row r="3" spans="1:54" ht="13.5" customHeight="1" x14ac:dyDescent="0.25">
      <c r="A3" s="186"/>
      <c r="B3" s="186"/>
      <c r="C3" s="202" t="s">
        <v>239</v>
      </c>
      <c r="D3" s="202"/>
      <c r="E3" s="202"/>
      <c r="F3" s="202" t="s">
        <v>252</v>
      </c>
      <c r="G3" s="202"/>
      <c r="H3" s="202"/>
      <c r="I3" s="202"/>
      <c r="J3" s="209" t="str">
        <f>+'Escala HENRI IF'!I3</f>
        <v>Fecha de Emisión:2026-08-28</v>
      </c>
      <c r="K3" s="210"/>
    </row>
    <row r="4" spans="1:54" ht="5.25" customHeight="1" thickBot="1" x14ac:dyDescent="0.3">
      <c r="A4" s="101"/>
      <c r="B4" s="101"/>
      <c r="C4" s="102"/>
      <c r="D4" s="102"/>
      <c r="E4" s="102"/>
      <c r="F4" s="102"/>
      <c r="G4" s="102"/>
      <c r="H4" s="102"/>
    </row>
    <row r="5" spans="1:54" s="39" customFormat="1" ht="20.25" customHeight="1" x14ac:dyDescent="0.25">
      <c r="A5" s="206" t="s">
        <v>54</v>
      </c>
      <c r="B5" s="207"/>
      <c r="C5" s="207"/>
      <c r="D5" s="207"/>
      <c r="E5" s="207"/>
      <c r="F5" s="207"/>
      <c r="G5" s="207"/>
      <c r="H5" s="207"/>
      <c r="I5" s="207"/>
      <c r="J5" s="207"/>
      <c r="K5" s="208"/>
    </row>
    <row r="6" spans="1:54" s="43" customFormat="1" ht="6.75" customHeight="1" x14ac:dyDescent="0.25">
      <c r="A6" s="40"/>
      <c r="B6" s="41"/>
      <c r="C6" s="41"/>
      <c r="D6" s="41"/>
      <c r="E6" s="41"/>
      <c r="F6" s="41"/>
      <c r="G6" s="41"/>
      <c r="H6" s="41"/>
      <c r="I6" s="41"/>
      <c r="J6" s="41"/>
      <c r="K6" s="42"/>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row>
    <row r="7" spans="1:54" s="39" customFormat="1" ht="9.75" customHeight="1" x14ac:dyDescent="0.25">
      <c r="A7" s="44"/>
      <c r="B7" s="45"/>
      <c r="C7" s="45"/>
      <c r="D7" s="45"/>
      <c r="E7" s="45"/>
      <c r="F7" s="45"/>
      <c r="G7" s="45"/>
      <c r="H7" s="45"/>
      <c r="I7" s="45"/>
      <c r="J7" s="45"/>
      <c r="K7" s="46"/>
    </row>
    <row r="8" spans="1:54" ht="38.25" customHeight="1" x14ac:dyDescent="0.25">
      <c r="A8" s="238" t="s">
        <v>55</v>
      </c>
      <c r="B8" s="239"/>
      <c r="C8" s="239"/>
      <c r="D8" s="239"/>
      <c r="E8" s="239"/>
      <c r="F8" s="239"/>
      <c r="G8" s="239"/>
      <c r="H8" s="239"/>
      <c r="I8" s="239"/>
      <c r="J8" s="239"/>
      <c r="K8" s="240"/>
    </row>
    <row r="9" spans="1:54" s="39" customFormat="1" ht="4.5" customHeight="1" x14ac:dyDescent="0.25">
      <c r="A9" s="44"/>
      <c r="B9" s="45"/>
      <c r="C9" s="45"/>
      <c r="D9" s="45"/>
      <c r="E9" s="45"/>
      <c r="F9" s="45"/>
      <c r="G9" s="45"/>
      <c r="H9" s="45"/>
      <c r="I9" s="45"/>
      <c r="J9" s="45"/>
      <c r="K9" s="46"/>
    </row>
    <row r="10" spans="1:54" ht="42" customHeight="1" x14ac:dyDescent="0.25">
      <c r="A10" s="269" t="s">
        <v>56</v>
      </c>
      <c r="B10" s="270"/>
      <c r="C10" s="270"/>
      <c r="D10" s="270"/>
      <c r="E10" s="270"/>
      <c r="F10" s="270"/>
      <c r="G10" s="270"/>
      <c r="H10" s="270"/>
      <c r="I10" s="270"/>
      <c r="J10" s="270"/>
      <c r="K10" s="271"/>
    </row>
    <row r="11" spans="1:54" s="39" customFormat="1" ht="4.5" customHeight="1" x14ac:dyDescent="0.25">
      <c r="A11" s="48"/>
      <c r="B11" s="45"/>
      <c r="C11" s="45"/>
      <c r="D11" s="45"/>
      <c r="E11" s="45"/>
      <c r="F11" s="45"/>
      <c r="G11" s="45"/>
      <c r="H11" s="45"/>
      <c r="I11" s="45"/>
      <c r="J11" s="45"/>
      <c r="K11" s="46"/>
    </row>
    <row r="12" spans="1:54" x14ac:dyDescent="0.25">
      <c r="A12" s="272" t="s">
        <v>57</v>
      </c>
      <c r="B12" s="273"/>
      <c r="C12" s="273"/>
      <c r="D12" s="273"/>
      <c r="E12" s="273"/>
      <c r="F12" s="273"/>
      <c r="G12" s="273"/>
      <c r="H12" s="273"/>
      <c r="I12" s="273"/>
      <c r="J12" s="273"/>
      <c r="K12" s="274"/>
    </row>
    <row r="13" spans="1:54" ht="42" customHeight="1" x14ac:dyDescent="0.25">
      <c r="A13" s="238" t="s">
        <v>58</v>
      </c>
      <c r="B13" s="239"/>
      <c r="C13" s="239"/>
      <c r="D13" s="239"/>
      <c r="E13" s="239"/>
      <c r="F13" s="239"/>
      <c r="G13" s="239"/>
      <c r="H13" s="239"/>
      <c r="I13" s="239"/>
      <c r="J13" s="239"/>
      <c r="K13" s="240"/>
    </row>
    <row r="14" spans="1:54" ht="39.75" customHeight="1" x14ac:dyDescent="0.25">
      <c r="A14" s="238" t="s">
        <v>59</v>
      </c>
      <c r="B14" s="239"/>
      <c r="C14" s="239"/>
      <c r="D14" s="239"/>
      <c r="E14" s="239"/>
      <c r="F14" s="239"/>
      <c r="G14" s="239"/>
      <c r="H14" s="239"/>
      <c r="I14" s="239"/>
      <c r="J14" s="239"/>
      <c r="K14" s="240"/>
    </row>
    <row r="15" spans="1:54" ht="42" customHeight="1" x14ac:dyDescent="0.25">
      <c r="A15" s="238" t="s">
        <v>60</v>
      </c>
      <c r="B15" s="239"/>
      <c r="C15" s="239"/>
      <c r="D15" s="239"/>
      <c r="E15" s="239"/>
      <c r="F15" s="239"/>
      <c r="G15" s="239"/>
      <c r="H15" s="239"/>
      <c r="I15" s="239"/>
      <c r="J15" s="239"/>
      <c r="K15" s="240"/>
    </row>
    <row r="16" spans="1:54" ht="25.5" customHeight="1" x14ac:dyDescent="0.25">
      <c r="A16" s="238" t="s">
        <v>61</v>
      </c>
      <c r="B16" s="239"/>
      <c r="C16" s="239"/>
      <c r="D16" s="239"/>
      <c r="E16" s="239"/>
      <c r="F16" s="239"/>
      <c r="G16" s="239"/>
      <c r="H16" s="239"/>
      <c r="I16" s="239"/>
      <c r="J16" s="239"/>
      <c r="K16" s="240"/>
    </row>
    <row r="17" spans="1:54" ht="38.450000000000003" customHeight="1" x14ac:dyDescent="0.25">
      <c r="A17" s="238" t="s">
        <v>62</v>
      </c>
      <c r="B17" s="239"/>
      <c r="C17" s="239"/>
      <c r="D17" s="239"/>
      <c r="E17" s="239"/>
      <c r="F17" s="239"/>
      <c r="G17" s="239"/>
      <c r="H17" s="239"/>
      <c r="I17" s="239"/>
      <c r="J17" s="239"/>
      <c r="K17" s="240"/>
    </row>
    <row r="18" spans="1:54" ht="38.450000000000003" customHeight="1" x14ac:dyDescent="0.25">
      <c r="A18" s="238" t="s">
        <v>63</v>
      </c>
      <c r="B18" s="239"/>
      <c r="C18" s="239"/>
      <c r="D18" s="239"/>
      <c r="E18" s="239"/>
      <c r="F18" s="239"/>
      <c r="G18" s="239"/>
      <c r="H18" s="239"/>
      <c r="I18" s="239"/>
      <c r="J18" s="239"/>
      <c r="K18" s="240"/>
    </row>
    <row r="19" spans="1:54" ht="40.5" customHeight="1" x14ac:dyDescent="0.25">
      <c r="A19" s="266" t="s">
        <v>64</v>
      </c>
      <c r="B19" s="267"/>
      <c r="C19" s="267"/>
      <c r="D19" s="267"/>
      <c r="E19" s="267"/>
      <c r="F19" s="267"/>
      <c r="G19" s="267"/>
      <c r="H19" s="267"/>
      <c r="I19" s="267"/>
      <c r="J19" s="267"/>
      <c r="K19" s="268"/>
    </row>
    <row r="20" spans="1:54" ht="45.75" customHeight="1" x14ac:dyDescent="0.25">
      <c r="A20" s="241" t="s">
        <v>65</v>
      </c>
      <c r="B20" s="242"/>
      <c r="C20" s="242"/>
      <c r="D20" s="242"/>
      <c r="E20" s="242"/>
      <c r="F20" s="242"/>
      <c r="G20" s="242"/>
      <c r="H20" s="242"/>
      <c r="I20" s="242"/>
      <c r="J20" s="242"/>
      <c r="K20" s="243"/>
    </row>
    <row r="21" spans="1:54" ht="45.75" customHeight="1" x14ac:dyDescent="0.25">
      <c r="A21" s="241" t="s">
        <v>66</v>
      </c>
      <c r="B21" s="242"/>
      <c r="C21" s="242"/>
      <c r="D21" s="242"/>
      <c r="E21" s="242"/>
      <c r="F21" s="242"/>
      <c r="G21" s="242"/>
      <c r="H21" s="242"/>
      <c r="I21" s="242"/>
      <c r="J21" s="242"/>
      <c r="K21" s="243"/>
    </row>
    <row r="22" spans="1:54" s="53" customFormat="1" ht="11.25" x14ac:dyDescent="0.2">
      <c r="A22" s="263" t="s">
        <v>240</v>
      </c>
      <c r="B22" s="264"/>
      <c r="C22" s="264"/>
      <c r="D22" s="264"/>
      <c r="E22" s="264"/>
      <c r="F22" s="264"/>
      <c r="G22" s="264"/>
      <c r="H22" s="264"/>
      <c r="I22" s="264"/>
      <c r="J22" s="264"/>
      <c r="K22" s="265"/>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row>
    <row r="23" spans="1:54" s="53" customFormat="1" ht="11.25" x14ac:dyDescent="0.2">
      <c r="A23" s="263" t="s">
        <v>241</v>
      </c>
      <c r="B23" s="264"/>
      <c r="C23" s="264"/>
      <c r="D23" s="264"/>
      <c r="E23" s="264"/>
      <c r="F23" s="264"/>
      <c r="G23" s="264"/>
      <c r="H23" s="264"/>
      <c r="I23" s="264"/>
      <c r="J23" s="264"/>
      <c r="K23" s="265"/>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row>
    <row r="24" spans="1:54" s="53" customFormat="1" ht="21.6" customHeight="1" x14ac:dyDescent="0.2">
      <c r="A24" s="244" t="s">
        <v>67</v>
      </c>
      <c r="B24" s="245"/>
      <c r="C24" s="245"/>
      <c r="D24" s="245"/>
      <c r="E24" s="245"/>
      <c r="F24" s="245"/>
      <c r="G24" s="245"/>
      <c r="H24" s="245"/>
      <c r="I24" s="245"/>
      <c r="J24" s="245"/>
      <c r="K24" s="246"/>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row>
    <row r="25" spans="1:54" s="53" customFormat="1" ht="11.25" x14ac:dyDescent="0.2">
      <c r="A25" s="49" t="s">
        <v>68</v>
      </c>
      <c r="B25" s="50"/>
      <c r="C25" s="50"/>
      <c r="D25" s="50"/>
      <c r="E25" s="50"/>
      <c r="F25" s="50"/>
      <c r="G25" s="50"/>
      <c r="H25" s="50"/>
      <c r="I25" s="50"/>
      <c r="J25" s="50"/>
      <c r="K25" s="51"/>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row>
    <row r="26" spans="1:54" s="53" customFormat="1" ht="22.5" customHeight="1" x14ac:dyDescent="0.2">
      <c r="A26" s="244" t="s">
        <v>69</v>
      </c>
      <c r="B26" s="245"/>
      <c r="C26" s="245"/>
      <c r="D26" s="245"/>
      <c r="E26" s="245"/>
      <c r="F26" s="245"/>
      <c r="G26" s="245"/>
      <c r="H26" s="245"/>
      <c r="I26" s="245"/>
      <c r="J26" s="245"/>
      <c r="K26" s="246"/>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row>
    <row r="27" spans="1:54" s="53" customFormat="1" ht="11.25" x14ac:dyDescent="0.2">
      <c r="A27" s="263" t="s">
        <v>70</v>
      </c>
      <c r="B27" s="264"/>
      <c r="C27" s="264"/>
      <c r="D27" s="264"/>
      <c r="E27" s="264"/>
      <c r="F27" s="264"/>
      <c r="G27" s="264"/>
      <c r="H27" s="264"/>
      <c r="I27" s="264"/>
      <c r="J27" s="264"/>
      <c r="K27" s="265"/>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row>
    <row r="28" spans="1:54" s="53" customFormat="1" ht="24.6" customHeight="1" x14ac:dyDescent="0.2">
      <c r="A28" s="244" t="s">
        <v>71</v>
      </c>
      <c r="B28" s="245"/>
      <c r="C28" s="245"/>
      <c r="D28" s="245"/>
      <c r="E28" s="245"/>
      <c r="F28" s="245"/>
      <c r="G28" s="245"/>
      <c r="H28" s="245"/>
      <c r="I28" s="245"/>
      <c r="J28" s="245"/>
      <c r="K28" s="246"/>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row>
    <row r="29" spans="1:54" s="53" customFormat="1" ht="24.6" customHeight="1" x14ac:dyDescent="0.2">
      <c r="A29" s="244" t="s">
        <v>72</v>
      </c>
      <c r="B29" s="245"/>
      <c r="C29" s="245"/>
      <c r="D29" s="245"/>
      <c r="E29" s="245"/>
      <c r="F29" s="245"/>
      <c r="G29" s="245"/>
      <c r="H29" s="245"/>
      <c r="I29" s="245"/>
      <c r="J29" s="245"/>
      <c r="K29" s="246"/>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row>
    <row r="30" spans="1:54" s="39" customFormat="1" ht="6" customHeight="1" x14ac:dyDescent="0.25">
      <c r="A30" s="54"/>
      <c r="B30" s="45"/>
      <c r="C30" s="45"/>
      <c r="D30" s="45"/>
      <c r="E30" s="45"/>
      <c r="F30" s="45"/>
      <c r="G30" s="45"/>
      <c r="H30" s="45"/>
      <c r="I30" s="45"/>
      <c r="J30" s="45"/>
      <c r="K30" s="46"/>
    </row>
    <row r="31" spans="1:54" ht="23.25" customHeight="1" thickBot="1" x14ac:dyDescent="0.3">
      <c r="A31" s="253" t="s">
        <v>73</v>
      </c>
      <c r="B31" s="254"/>
      <c r="C31" s="254"/>
      <c r="D31" s="254"/>
      <c r="E31" s="254"/>
      <c r="F31" s="254"/>
      <c r="G31" s="254"/>
      <c r="H31" s="254"/>
      <c r="I31" s="254"/>
      <c r="J31" s="254"/>
      <c r="K31" s="255"/>
    </row>
    <row r="32" spans="1:54" x14ac:dyDescent="0.25">
      <c r="A32" s="256" t="s">
        <v>74</v>
      </c>
      <c r="B32" s="257"/>
      <c r="C32" s="257"/>
      <c r="D32" s="258" t="s">
        <v>75</v>
      </c>
      <c r="E32" s="259"/>
      <c r="F32" s="259"/>
      <c r="G32" s="259"/>
      <c r="H32" s="259"/>
      <c r="I32" s="260"/>
      <c r="J32" s="261" t="s">
        <v>76</v>
      </c>
      <c r="K32" s="262"/>
    </row>
    <row r="33" spans="1:11" ht="36.6" customHeight="1" x14ac:dyDescent="0.25">
      <c r="A33" s="215" t="s">
        <v>3</v>
      </c>
      <c r="B33" s="216"/>
      <c r="C33" s="216"/>
      <c r="D33" s="217" t="s">
        <v>77</v>
      </c>
      <c r="E33" s="218"/>
      <c r="F33" s="218"/>
      <c r="G33" s="218"/>
      <c r="H33" s="218"/>
      <c r="I33" s="219"/>
      <c r="J33" s="230" t="s">
        <v>78</v>
      </c>
      <c r="K33" s="231"/>
    </row>
    <row r="34" spans="1:11" ht="46.5" customHeight="1" x14ac:dyDescent="0.25">
      <c r="A34" s="221" t="s">
        <v>4</v>
      </c>
      <c r="B34" s="222"/>
      <c r="C34" s="222"/>
      <c r="D34" s="223" t="s">
        <v>79</v>
      </c>
      <c r="E34" s="224"/>
      <c r="F34" s="224"/>
      <c r="G34" s="224"/>
      <c r="H34" s="224"/>
      <c r="I34" s="225"/>
      <c r="J34" s="226" t="s">
        <v>78</v>
      </c>
      <c r="K34" s="227"/>
    </row>
    <row r="35" spans="1:11" ht="46.5" customHeight="1" x14ac:dyDescent="0.25">
      <c r="A35" s="215" t="s">
        <v>5</v>
      </c>
      <c r="B35" s="216"/>
      <c r="C35" s="216"/>
      <c r="D35" s="217" t="s">
        <v>80</v>
      </c>
      <c r="E35" s="218"/>
      <c r="F35" s="218"/>
      <c r="G35" s="218"/>
      <c r="H35" s="218"/>
      <c r="I35" s="219"/>
      <c r="J35" s="230" t="s">
        <v>78</v>
      </c>
      <c r="K35" s="231"/>
    </row>
    <row r="36" spans="1:11" ht="42.95" customHeight="1" x14ac:dyDescent="0.25">
      <c r="A36" s="221" t="s">
        <v>81</v>
      </c>
      <c r="B36" s="222"/>
      <c r="C36" s="222"/>
      <c r="D36" s="223" t="s">
        <v>82</v>
      </c>
      <c r="E36" s="224"/>
      <c r="F36" s="224"/>
      <c r="G36" s="224"/>
      <c r="H36" s="224"/>
      <c r="I36" s="225"/>
      <c r="J36" s="226" t="s">
        <v>78</v>
      </c>
      <c r="K36" s="227"/>
    </row>
    <row r="37" spans="1:11" ht="42.95" customHeight="1" x14ac:dyDescent="0.25">
      <c r="A37" s="215" t="s">
        <v>83</v>
      </c>
      <c r="B37" s="216"/>
      <c r="C37" s="216"/>
      <c r="D37" s="217" t="s">
        <v>84</v>
      </c>
      <c r="E37" s="218"/>
      <c r="F37" s="218"/>
      <c r="G37" s="218"/>
      <c r="H37" s="218"/>
      <c r="I37" s="219"/>
      <c r="J37" s="230" t="s">
        <v>78</v>
      </c>
      <c r="K37" s="231"/>
    </row>
    <row r="38" spans="1:11" s="39" customFormat="1" ht="59.1" customHeight="1" x14ac:dyDescent="0.25">
      <c r="A38" s="221" t="s">
        <v>85</v>
      </c>
      <c r="B38" s="222"/>
      <c r="C38" s="222"/>
      <c r="D38" s="223" t="s">
        <v>86</v>
      </c>
      <c r="E38" s="224"/>
      <c r="F38" s="224"/>
      <c r="G38" s="224"/>
      <c r="H38" s="224"/>
      <c r="I38" s="225"/>
      <c r="J38" s="226" t="s">
        <v>78</v>
      </c>
      <c r="K38" s="227"/>
    </row>
    <row r="39" spans="1:11" s="39" customFormat="1" ht="41.25" customHeight="1" x14ac:dyDescent="0.25">
      <c r="A39" s="215" t="s">
        <v>87</v>
      </c>
      <c r="B39" s="216"/>
      <c r="C39" s="216"/>
      <c r="D39" s="217" t="s">
        <v>88</v>
      </c>
      <c r="E39" s="218"/>
      <c r="F39" s="218"/>
      <c r="G39" s="218"/>
      <c r="H39" s="218"/>
      <c r="I39" s="219"/>
      <c r="J39" s="230" t="s">
        <v>78</v>
      </c>
      <c r="K39" s="231"/>
    </row>
    <row r="40" spans="1:11" s="39" customFormat="1" ht="59.1" customHeight="1" x14ac:dyDescent="0.25">
      <c r="A40" s="221" t="s">
        <v>89</v>
      </c>
      <c r="B40" s="222"/>
      <c r="C40" s="222"/>
      <c r="D40" s="250" t="s">
        <v>90</v>
      </c>
      <c r="E40" s="251"/>
      <c r="F40" s="251"/>
      <c r="G40" s="251"/>
      <c r="H40" s="251"/>
      <c r="I40" s="252"/>
      <c r="J40" s="226" t="s">
        <v>78</v>
      </c>
      <c r="K40" s="227"/>
    </row>
    <row r="41" spans="1:11" s="39" customFormat="1" ht="59.1" customHeight="1" x14ac:dyDescent="0.25">
      <c r="A41" s="215" t="s">
        <v>91</v>
      </c>
      <c r="B41" s="216"/>
      <c r="C41" s="216"/>
      <c r="D41" s="217" t="s">
        <v>92</v>
      </c>
      <c r="E41" s="218"/>
      <c r="F41" s="218"/>
      <c r="G41" s="218"/>
      <c r="H41" s="218"/>
      <c r="I41" s="219"/>
      <c r="J41" s="230" t="s">
        <v>78</v>
      </c>
      <c r="K41" s="231"/>
    </row>
    <row r="42" spans="1:11" s="39" customFormat="1" ht="59.1" customHeight="1" x14ac:dyDescent="0.25">
      <c r="A42" s="221" t="s">
        <v>93</v>
      </c>
      <c r="B42" s="222"/>
      <c r="C42" s="222"/>
      <c r="D42" s="223" t="s">
        <v>94</v>
      </c>
      <c r="E42" s="224"/>
      <c r="F42" s="224"/>
      <c r="G42" s="224"/>
      <c r="H42" s="224"/>
      <c r="I42" s="225"/>
      <c r="J42" s="226" t="s">
        <v>78</v>
      </c>
      <c r="K42" s="227"/>
    </row>
    <row r="43" spans="1:11" s="39" customFormat="1" ht="59.1" customHeight="1" x14ac:dyDescent="0.25">
      <c r="A43" s="215" t="s">
        <v>95</v>
      </c>
      <c r="B43" s="216"/>
      <c r="C43" s="216"/>
      <c r="D43" s="217" t="s">
        <v>92</v>
      </c>
      <c r="E43" s="218"/>
      <c r="F43" s="218"/>
      <c r="G43" s="218"/>
      <c r="H43" s="218"/>
      <c r="I43" s="219"/>
      <c r="J43" s="230" t="s">
        <v>78</v>
      </c>
      <c r="K43" s="231"/>
    </row>
    <row r="44" spans="1:11" s="39" customFormat="1" ht="59.1" customHeight="1" x14ac:dyDescent="0.25">
      <c r="A44" s="221" t="s">
        <v>93</v>
      </c>
      <c r="B44" s="222"/>
      <c r="C44" s="222"/>
      <c r="D44" s="223" t="s">
        <v>94</v>
      </c>
      <c r="E44" s="224"/>
      <c r="F44" s="224"/>
      <c r="G44" s="224"/>
      <c r="H44" s="224"/>
      <c r="I44" s="225"/>
      <c r="J44" s="226" t="s">
        <v>78</v>
      </c>
      <c r="K44" s="227"/>
    </row>
    <row r="45" spans="1:11" s="39" customFormat="1" ht="59.1" customHeight="1" x14ac:dyDescent="0.25">
      <c r="A45" s="215" t="s">
        <v>96</v>
      </c>
      <c r="B45" s="216"/>
      <c r="C45" s="216"/>
      <c r="D45" s="217" t="s">
        <v>97</v>
      </c>
      <c r="E45" s="218"/>
      <c r="F45" s="218"/>
      <c r="G45" s="218"/>
      <c r="H45" s="218"/>
      <c r="I45" s="219"/>
      <c r="J45" s="230" t="s">
        <v>78</v>
      </c>
      <c r="K45" s="231"/>
    </row>
    <row r="46" spans="1:11" s="39" customFormat="1" ht="59.1" customHeight="1" x14ac:dyDescent="0.25">
      <c r="A46" s="221" t="s">
        <v>93</v>
      </c>
      <c r="B46" s="222"/>
      <c r="C46" s="222"/>
      <c r="D46" s="223" t="s">
        <v>98</v>
      </c>
      <c r="E46" s="224"/>
      <c r="F46" s="224"/>
      <c r="G46" s="224"/>
      <c r="H46" s="224"/>
      <c r="I46" s="225"/>
      <c r="J46" s="226" t="s">
        <v>78</v>
      </c>
      <c r="K46" s="227"/>
    </row>
    <row r="47" spans="1:11" s="39" customFormat="1" ht="59.1" customHeight="1" x14ac:dyDescent="0.25">
      <c r="A47" s="215" t="s">
        <v>99</v>
      </c>
      <c r="B47" s="216"/>
      <c r="C47" s="216"/>
      <c r="D47" s="217" t="s">
        <v>100</v>
      </c>
      <c r="E47" s="218"/>
      <c r="F47" s="218"/>
      <c r="G47" s="218"/>
      <c r="H47" s="218"/>
      <c r="I47" s="219"/>
      <c r="J47" s="217" t="s">
        <v>78</v>
      </c>
      <c r="K47" s="220"/>
    </row>
    <row r="48" spans="1:11" s="39" customFormat="1" ht="59.1" customHeight="1" x14ac:dyDescent="0.25">
      <c r="A48" s="221" t="s">
        <v>101</v>
      </c>
      <c r="B48" s="222"/>
      <c r="C48" s="222"/>
      <c r="D48" s="223" t="s">
        <v>102</v>
      </c>
      <c r="E48" s="224"/>
      <c r="F48" s="224"/>
      <c r="G48" s="224"/>
      <c r="H48" s="224"/>
      <c r="I48" s="225"/>
      <c r="J48" s="226" t="s">
        <v>78</v>
      </c>
      <c r="K48" s="227"/>
    </row>
    <row r="49" spans="1:11" s="39" customFormat="1" ht="59.1" customHeight="1" x14ac:dyDescent="0.25">
      <c r="A49" s="215" t="s">
        <v>103</v>
      </c>
      <c r="B49" s="216"/>
      <c r="C49" s="216"/>
      <c r="D49" s="217" t="s">
        <v>104</v>
      </c>
      <c r="E49" s="218"/>
      <c r="F49" s="218"/>
      <c r="G49" s="218"/>
      <c r="H49" s="218"/>
      <c r="I49" s="219"/>
      <c r="J49" s="217" t="s">
        <v>78</v>
      </c>
      <c r="K49" s="220"/>
    </row>
    <row r="50" spans="1:11" s="39" customFormat="1" ht="45" customHeight="1" x14ac:dyDescent="0.25">
      <c r="A50" s="228" t="s">
        <v>105</v>
      </c>
      <c r="B50" s="229"/>
      <c r="C50" s="229"/>
      <c r="D50" s="223" t="s">
        <v>106</v>
      </c>
      <c r="E50" s="224"/>
      <c r="F50" s="224"/>
      <c r="G50" s="224"/>
      <c r="H50" s="224"/>
      <c r="I50" s="225"/>
      <c r="J50" s="226" t="s">
        <v>78</v>
      </c>
      <c r="K50" s="227"/>
    </row>
    <row r="51" spans="1:11" s="39" customFormat="1" ht="37.5" customHeight="1" x14ac:dyDescent="0.25">
      <c r="A51" s="215" t="s">
        <v>107</v>
      </c>
      <c r="B51" s="216"/>
      <c r="C51" s="216"/>
      <c r="D51" s="217" t="s">
        <v>108</v>
      </c>
      <c r="E51" s="218"/>
      <c r="F51" s="218"/>
      <c r="G51" s="218"/>
      <c r="H51" s="218"/>
      <c r="I51" s="219"/>
      <c r="J51" s="230" t="s">
        <v>78</v>
      </c>
      <c r="K51" s="231"/>
    </row>
    <row r="52" spans="1:11" s="39" customFormat="1" ht="42" customHeight="1" x14ac:dyDescent="0.25">
      <c r="A52" s="221" t="s">
        <v>109</v>
      </c>
      <c r="B52" s="222"/>
      <c r="C52" s="222"/>
      <c r="D52" s="223" t="s">
        <v>110</v>
      </c>
      <c r="E52" s="224"/>
      <c r="F52" s="224"/>
      <c r="G52" s="224"/>
      <c r="H52" s="224"/>
      <c r="I52" s="225"/>
      <c r="J52" s="226" t="s">
        <v>78</v>
      </c>
      <c r="K52" s="227"/>
    </row>
    <row r="53" spans="1:11" s="39" customFormat="1" ht="41.1" customHeight="1" x14ac:dyDescent="0.25">
      <c r="A53" s="215" t="s">
        <v>93</v>
      </c>
      <c r="B53" s="216"/>
      <c r="C53" s="216"/>
      <c r="D53" s="217" t="s">
        <v>111</v>
      </c>
      <c r="E53" s="218"/>
      <c r="F53" s="218"/>
      <c r="G53" s="218"/>
      <c r="H53" s="218"/>
      <c r="I53" s="219"/>
      <c r="J53" s="217" t="s">
        <v>78</v>
      </c>
      <c r="K53" s="220"/>
    </row>
    <row r="54" spans="1:11" s="39" customFormat="1" ht="54" customHeight="1" x14ac:dyDescent="0.25">
      <c r="A54" s="221" t="s">
        <v>112</v>
      </c>
      <c r="B54" s="222"/>
      <c r="C54" s="222"/>
      <c r="D54" s="223" t="s">
        <v>113</v>
      </c>
      <c r="E54" s="224"/>
      <c r="F54" s="224"/>
      <c r="G54" s="224"/>
      <c r="H54" s="224"/>
      <c r="I54" s="225"/>
      <c r="J54" s="226" t="s">
        <v>78</v>
      </c>
      <c r="K54" s="227"/>
    </row>
    <row r="55" spans="1:11" s="39" customFormat="1" ht="45.6" customHeight="1" x14ac:dyDescent="0.25">
      <c r="A55" s="215" t="s">
        <v>114</v>
      </c>
      <c r="B55" s="216"/>
      <c r="C55" s="216"/>
      <c r="D55" s="217" t="s">
        <v>115</v>
      </c>
      <c r="E55" s="218"/>
      <c r="F55" s="218"/>
      <c r="G55" s="218"/>
      <c r="H55" s="218"/>
      <c r="I55" s="219"/>
      <c r="J55" s="217" t="s">
        <v>78</v>
      </c>
      <c r="K55" s="220"/>
    </row>
    <row r="56" spans="1:11" s="39" customFormat="1" ht="42.95" customHeight="1" x14ac:dyDescent="0.25">
      <c r="A56" s="228" t="s">
        <v>116</v>
      </c>
      <c r="B56" s="229"/>
      <c r="C56" s="229"/>
      <c r="D56" s="223" t="s">
        <v>117</v>
      </c>
      <c r="E56" s="224"/>
      <c r="F56" s="224"/>
      <c r="G56" s="224"/>
      <c r="H56" s="224"/>
      <c r="I56" s="225"/>
      <c r="J56" s="226" t="s">
        <v>78</v>
      </c>
      <c r="K56" s="227"/>
    </row>
    <row r="57" spans="1:11" s="39" customFormat="1" ht="59.1" customHeight="1" x14ac:dyDescent="0.25">
      <c r="A57" s="215" t="s">
        <v>118</v>
      </c>
      <c r="B57" s="216"/>
      <c r="C57" s="216"/>
      <c r="D57" s="217" t="s">
        <v>119</v>
      </c>
      <c r="E57" s="218"/>
      <c r="F57" s="218"/>
      <c r="G57" s="218"/>
      <c r="H57" s="218"/>
      <c r="I57" s="219"/>
      <c r="J57" s="230" t="s">
        <v>78</v>
      </c>
      <c r="K57" s="231"/>
    </row>
    <row r="58" spans="1:11" s="39" customFormat="1" ht="59.1" customHeight="1" x14ac:dyDescent="0.25">
      <c r="A58" s="221" t="s">
        <v>107</v>
      </c>
      <c r="B58" s="222"/>
      <c r="C58" s="222"/>
      <c r="D58" s="223" t="s">
        <v>120</v>
      </c>
      <c r="E58" s="224"/>
      <c r="F58" s="224"/>
      <c r="G58" s="224"/>
      <c r="H58" s="224"/>
      <c r="I58" s="225"/>
      <c r="J58" s="226" t="s">
        <v>78</v>
      </c>
      <c r="K58" s="227"/>
    </row>
    <row r="59" spans="1:11" s="39" customFormat="1" ht="6" customHeight="1" x14ac:dyDescent="0.25">
      <c r="A59" s="58"/>
      <c r="K59" s="59"/>
    </row>
    <row r="60" spans="1:11" s="39" customFormat="1" x14ac:dyDescent="0.25">
      <c r="A60" s="232" t="s">
        <v>242</v>
      </c>
      <c r="B60" s="233"/>
      <c r="C60" s="233"/>
      <c r="D60" s="233"/>
      <c r="E60" s="233"/>
      <c r="F60" s="233"/>
      <c r="G60" s="233"/>
      <c r="H60" s="233"/>
      <c r="I60" s="233"/>
      <c r="J60" s="233"/>
      <c r="K60" s="234"/>
    </row>
    <row r="61" spans="1:11" s="39" customFormat="1" x14ac:dyDescent="0.25">
      <c r="A61" s="55" t="s">
        <v>121</v>
      </c>
      <c r="B61" s="56"/>
      <c r="C61" s="56"/>
      <c r="D61" s="56"/>
      <c r="E61" s="56"/>
      <c r="F61" s="56"/>
      <c r="G61" s="56"/>
      <c r="H61" s="56"/>
      <c r="I61" s="56"/>
      <c r="J61" s="56"/>
      <c r="K61" s="57"/>
    </row>
    <row r="62" spans="1:11" s="39" customFormat="1" ht="50.25" customHeight="1" x14ac:dyDescent="0.25">
      <c r="A62" s="212" t="s">
        <v>122</v>
      </c>
      <c r="B62" s="213"/>
      <c r="C62" s="213"/>
      <c r="D62" s="213"/>
      <c r="E62" s="213"/>
      <c r="F62" s="213"/>
      <c r="G62" s="213"/>
      <c r="H62" s="213"/>
      <c r="I62" s="213"/>
      <c r="J62" s="213"/>
      <c r="K62" s="214"/>
    </row>
    <row r="63" spans="1:11" s="39" customFormat="1" ht="37.5" customHeight="1" x14ac:dyDescent="0.25">
      <c r="A63" s="247" t="s">
        <v>123</v>
      </c>
      <c r="B63" s="248"/>
      <c r="C63" s="248"/>
      <c r="D63" s="248"/>
      <c r="E63" s="248"/>
      <c r="F63" s="248"/>
      <c r="G63" s="248"/>
      <c r="H63" s="248"/>
      <c r="I63" s="248"/>
      <c r="J63" s="248"/>
      <c r="K63" s="249"/>
    </row>
    <row r="64" spans="1:11" s="39" customFormat="1" ht="31.5" customHeight="1" x14ac:dyDescent="0.25">
      <c r="A64" s="212" t="s">
        <v>124</v>
      </c>
      <c r="B64" s="213"/>
      <c r="C64" s="213"/>
      <c r="D64" s="213"/>
      <c r="E64" s="213"/>
      <c r="F64" s="213"/>
      <c r="G64" s="213"/>
      <c r="H64" s="213"/>
      <c r="I64" s="213"/>
      <c r="J64" s="213"/>
      <c r="K64" s="214"/>
    </row>
    <row r="65" spans="1:11" s="39" customFormat="1" ht="36.75" customHeight="1" x14ac:dyDescent="0.25">
      <c r="A65" s="212" t="s">
        <v>125</v>
      </c>
      <c r="B65" s="213"/>
      <c r="C65" s="213"/>
      <c r="D65" s="213"/>
      <c r="E65" s="213"/>
      <c r="F65" s="213"/>
      <c r="G65" s="213"/>
      <c r="H65" s="213"/>
      <c r="I65" s="213"/>
      <c r="J65" s="213"/>
      <c r="K65" s="214"/>
    </row>
    <row r="66" spans="1:11" s="39" customFormat="1" ht="5.25" customHeight="1" x14ac:dyDescent="0.25">
      <c r="A66" s="60"/>
      <c r="B66" s="61"/>
      <c r="C66" s="61"/>
      <c r="D66" s="61"/>
      <c r="E66" s="61"/>
      <c r="F66" s="61"/>
      <c r="G66" s="61"/>
      <c r="H66" s="61"/>
      <c r="I66" s="61"/>
      <c r="J66" s="61"/>
      <c r="K66" s="62"/>
    </row>
    <row r="67" spans="1:11" s="39" customFormat="1" x14ac:dyDescent="0.25">
      <c r="A67" s="232" t="s">
        <v>243</v>
      </c>
      <c r="B67" s="233"/>
      <c r="C67" s="233"/>
      <c r="D67" s="233"/>
      <c r="E67" s="233"/>
      <c r="F67" s="233"/>
      <c r="G67" s="233"/>
      <c r="H67" s="233"/>
      <c r="I67" s="233"/>
      <c r="J67" s="233"/>
      <c r="K67" s="234"/>
    </row>
    <row r="68" spans="1:11" s="39" customFormat="1" ht="38.1" customHeight="1" thickBot="1" x14ac:dyDescent="0.3">
      <c r="A68" s="235" t="s">
        <v>244</v>
      </c>
      <c r="B68" s="236"/>
      <c r="C68" s="236"/>
      <c r="D68" s="236"/>
      <c r="E68" s="236"/>
      <c r="F68" s="236"/>
      <c r="G68" s="236"/>
      <c r="H68" s="236"/>
      <c r="I68" s="236"/>
      <c r="J68" s="236"/>
      <c r="K68" s="237"/>
    </row>
    <row r="69" spans="1:11" s="39" customFormat="1" ht="15.75" customHeight="1" x14ac:dyDescent="0.25"/>
    <row r="70" spans="1:11" s="39" customFormat="1" x14ac:dyDescent="0.25"/>
    <row r="71" spans="1:11" s="39" customFormat="1" x14ac:dyDescent="0.25"/>
    <row r="72" spans="1:11" s="39" customFormat="1" x14ac:dyDescent="0.25"/>
    <row r="73" spans="1:11" s="39" customFormat="1" x14ac:dyDescent="0.25"/>
    <row r="74" spans="1:11" s="39" customFormat="1" x14ac:dyDescent="0.25"/>
    <row r="75" spans="1:11" s="39" customFormat="1" x14ac:dyDescent="0.25"/>
    <row r="76" spans="1:11" s="39" customFormat="1" x14ac:dyDescent="0.25"/>
    <row r="77" spans="1:11" s="39" customFormat="1" x14ac:dyDescent="0.25"/>
    <row r="78" spans="1:11" s="39" customFormat="1" x14ac:dyDescent="0.25"/>
    <row r="79" spans="1:11" s="39" customFormat="1" x14ac:dyDescent="0.25"/>
    <row r="80" spans="1:11" s="39" customFormat="1" x14ac:dyDescent="0.25"/>
    <row r="81" s="39" customFormat="1" x14ac:dyDescent="0.25"/>
    <row r="82" s="39" customFormat="1" x14ac:dyDescent="0.25"/>
    <row r="83" s="39" customFormat="1" x14ac:dyDescent="0.25"/>
    <row r="84" s="39" customFormat="1" x14ac:dyDescent="0.25"/>
    <row r="85" s="39" customFormat="1" x14ac:dyDescent="0.25"/>
    <row r="86" s="39" customFormat="1" x14ac:dyDescent="0.25"/>
    <row r="87" s="39" customFormat="1" x14ac:dyDescent="0.25"/>
    <row r="88" s="39" customFormat="1" x14ac:dyDescent="0.25"/>
    <row r="89" s="39" customFormat="1" x14ac:dyDescent="0.25"/>
    <row r="90" s="39" customFormat="1" x14ac:dyDescent="0.25"/>
    <row r="91" s="39" customFormat="1" x14ac:dyDescent="0.25"/>
    <row r="92" s="39" customFormat="1" x14ac:dyDescent="0.25"/>
    <row r="93" s="39" customFormat="1" x14ac:dyDescent="0.25"/>
    <row r="94" s="39" customFormat="1" x14ac:dyDescent="0.25"/>
    <row r="95" s="39" customFormat="1" x14ac:dyDescent="0.25"/>
    <row r="96" s="39" customFormat="1" x14ac:dyDescent="0.25"/>
    <row r="97" s="39" customFormat="1" x14ac:dyDescent="0.25"/>
    <row r="98" s="39" customFormat="1" x14ac:dyDescent="0.25"/>
    <row r="99" s="39" customFormat="1" x14ac:dyDescent="0.25"/>
    <row r="100" s="39" customFormat="1" x14ac:dyDescent="0.25"/>
    <row r="101" s="39" customFormat="1" x14ac:dyDescent="0.25"/>
    <row r="102" s="39" customFormat="1" x14ac:dyDescent="0.25"/>
    <row r="103" s="39" customFormat="1" x14ac:dyDescent="0.25"/>
    <row r="104" s="39" customFormat="1" x14ac:dyDescent="0.25"/>
    <row r="105" s="39" customFormat="1" x14ac:dyDescent="0.25"/>
    <row r="106" s="39" customFormat="1" x14ac:dyDescent="0.25"/>
    <row r="107" s="39" customFormat="1" x14ac:dyDescent="0.25"/>
    <row r="108" s="39" customFormat="1" x14ac:dyDescent="0.25"/>
    <row r="109" s="39" customFormat="1" x14ac:dyDescent="0.25"/>
    <row r="110" s="39" customFormat="1" x14ac:dyDescent="0.25"/>
    <row r="111" s="39" customFormat="1" x14ac:dyDescent="0.25"/>
    <row r="112" s="39" customFormat="1" x14ac:dyDescent="0.25"/>
    <row r="113" s="39" customFormat="1" x14ac:dyDescent="0.25"/>
    <row r="114" s="39" customFormat="1" x14ac:dyDescent="0.25"/>
    <row r="115" s="39" customFormat="1" x14ac:dyDescent="0.25"/>
    <row r="116" s="39" customFormat="1" x14ac:dyDescent="0.25"/>
    <row r="117" s="39" customFormat="1" x14ac:dyDescent="0.25"/>
    <row r="118" s="39" customFormat="1" x14ac:dyDescent="0.25"/>
    <row r="119" s="39" customFormat="1" x14ac:dyDescent="0.25"/>
    <row r="120" s="39" customFormat="1" x14ac:dyDescent="0.25"/>
    <row r="121" s="39" customFormat="1" x14ac:dyDescent="0.25"/>
    <row r="122" s="39" customFormat="1" x14ac:dyDescent="0.25"/>
    <row r="123" s="39" customFormat="1" x14ac:dyDescent="0.25"/>
    <row r="124" s="39" customFormat="1" x14ac:dyDescent="0.25"/>
    <row r="125" s="39" customFormat="1" x14ac:dyDescent="0.25"/>
    <row r="126" s="39" customFormat="1" x14ac:dyDescent="0.25"/>
    <row r="127" s="39" customFormat="1" x14ac:dyDescent="0.25"/>
    <row r="128" s="39" customFormat="1" x14ac:dyDescent="0.25"/>
    <row r="129" s="39" customFormat="1" x14ac:dyDescent="0.25"/>
    <row r="130" s="39" customFormat="1" x14ac:dyDescent="0.25"/>
    <row r="131" s="39" customFormat="1" x14ac:dyDescent="0.25"/>
    <row r="132" s="39" customFormat="1" x14ac:dyDescent="0.25"/>
    <row r="133" s="39" customFormat="1" x14ac:dyDescent="0.25"/>
    <row r="134" s="39" customFormat="1" x14ac:dyDescent="0.25"/>
    <row r="135" s="39" customFormat="1" x14ac:dyDescent="0.25"/>
    <row r="136" s="39" customFormat="1" x14ac:dyDescent="0.25"/>
    <row r="137" s="39" customFormat="1" x14ac:dyDescent="0.25"/>
    <row r="138" s="39" customFormat="1" x14ac:dyDescent="0.25"/>
    <row r="139" s="39" customFormat="1" x14ac:dyDescent="0.25"/>
    <row r="140" s="39" customFormat="1" x14ac:dyDescent="0.25"/>
    <row r="141" s="39" customFormat="1" x14ac:dyDescent="0.25"/>
    <row r="142" s="39" customFormat="1" x14ac:dyDescent="0.25"/>
    <row r="143" s="39" customFormat="1" x14ac:dyDescent="0.25"/>
    <row r="144" s="39" customFormat="1" x14ac:dyDescent="0.25"/>
    <row r="145" s="39" customFormat="1" x14ac:dyDescent="0.25"/>
    <row r="146" s="39" customFormat="1" x14ac:dyDescent="0.25"/>
    <row r="147" s="39" customFormat="1" x14ac:dyDescent="0.25"/>
    <row r="148" s="39" customFormat="1" x14ac:dyDescent="0.25"/>
    <row r="149" s="39" customFormat="1" x14ac:dyDescent="0.25"/>
    <row r="150" s="39" customFormat="1" x14ac:dyDescent="0.25"/>
    <row r="151" s="39" customFormat="1" x14ac:dyDescent="0.25"/>
    <row r="152" s="39" customFormat="1" x14ac:dyDescent="0.25"/>
    <row r="153" s="39" customFormat="1" x14ac:dyDescent="0.25"/>
    <row r="154" s="39" customFormat="1" x14ac:dyDescent="0.25"/>
    <row r="155" s="39" customFormat="1" x14ac:dyDescent="0.25"/>
    <row r="156" s="39" customFormat="1" x14ac:dyDescent="0.25"/>
    <row r="157" s="39" customFormat="1" x14ac:dyDescent="0.25"/>
    <row r="158" s="39" customFormat="1" x14ac:dyDescent="0.25"/>
    <row r="159" s="39" customFormat="1" x14ac:dyDescent="0.25"/>
    <row r="160" s="39" customFormat="1" x14ac:dyDescent="0.25"/>
    <row r="161" s="39" customFormat="1" x14ac:dyDescent="0.25"/>
    <row r="162" s="39" customFormat="1" x14ac:dyDescent="0.25"/>
    <row r="163" s="39" customFormat="1" x14ac:dyDescent="0.25"/>
    <row r="164" s="39" customFormat="1" x14ac:dyDescent="0.25"/>
    <row r="165" s="39" customFormat="1" x14ac:dyDescent="0.25"/>
    <row r="166" s="39" customFormat="1" x14ac:dyDescent="0.25"/>
    <row r="167" s="39" customFormat="1" x14ac:dyDescent="0.25"/>
    <row r="168" s="39" customFormat="1" x14ac:dyDescent="0.25"/>
    <row r="169" s="39" customFormat="1" x14ac:dyDescent="0.25"/>
    <row r="170" s="39" customFormat="1" x14ac:dyDescent="0.25"/>
    <row r="171" s="39" customFormat="1" x14ac:dyDescent="0.25"/>
    <row r="172" s="39" customFormat="1" x14ac:dyDescent="0.25"/>
    <row r="173" s="39" customFormat="1" x14ac:dyDescent="0.25"/>
    <row r="174" s="39" customFormat="1" x14ac:dyDescent="0.25"/>
    <row r="175" s="39" customFormat="1" x14ac:dyDescent="0.25"/>
    <row r="176" s="39" customFormat="1" x14ac:dyDescent="0.25"/>
    <row r="177" s="39" customFormat="1" x14ac:dyDescent="0.25"/>
    <row r="178" s="39" customFormat="1" x14ac:dyDescent="0.25"/>
    <row r="179" s="39" customFormat="1" x14ac:dyDescent="0.25"/>
    <row r="180" s="39" customFormat="1" x14ac:dyDescent="0.25"/>
    <row r="181" s="39" customFormat="1" x14ac:dyDescent="0.25"/>
    <row r="182" s="39" customFormat="1" x14ac:dyDescent="0.25"/>
    <row r="183" s="39" customFormat="1" x14ac:dyDescent="0.25"/>
    <row r="184" s="39" customFormat="1" x14ac:dyDescent="0.25"/>
    <row r="185" s="39" customFormat="1" x14ac:dyDescent="0.25"/>
    <row r="186" s="39" customFormat="1" x14ac:dyDescent="0.25"/>
    <row r="187" s="39" customFormat="1" x14ac:dyDescent="0.25"/>
    <row r="188" s="39" customFormat="1" x14ac:dyDescent="0.25"/>
    <row r="189" s="39" customFormat="1" x14ac:dyDescent="0.25"/>
    <row r="190" s="39" customFormat="1" x14ac:dyDescent="0.25"/>
    <row r="191" s="39" customFormat="1" x14ac:dyDescent="0.25"/>
    <row r="192" s="39" customFormat="1" x14ac:dyDescent="0.25"/>
    <row r="193" s="39" customFormat="1" x14ac:dyDescent="0.25"/>
    <row r="194" s="39" customFormat="1" x14ac:dyDescent="0.25"/>
    <row r="195" s="39" customFormat="1" x14ac:dyDescent="0.25"/>
    <row r="196" s="39" customFormat="1" x14ac:dyDescent="0.25"/>
    <row r="197" s="39" customFormat="1" x14ac:dyDescent="0.25"/>
    <row r="198" s="39" customFormat="1" x14ac:dyDescent="0.25"/>
    <row r="199" s="39" customFormat="1" x14ac:dyDescent="0.25"/>
    <row r="200" s="39" customFormat="1" x14ac:dyDescent="0.25"/>
    <row r="201" s="39" customFormat="1" x14ac:dyDescent="0.25"/>
    <row r="202" s="39" customFormat="1" x14ac:dyDescent="0.25"/>
    <row r="203" s="39" customFormat="1" x14ac:dyDescent="0.25"/>
    <row r="204" s="39" customFormat="1" x14ac:dyDescent="0.25"/>
    <row r="205" s="39" customFormat="1" x14ac:dyDescent="0.25"/>
    <row r="206" s="39" customFormat="1" x14ac:dyDescent="0.25"/>
    <row r="207" s="39" customFormat="1" x14ac:dyDescent="0.25"/>
    <row r="208" s="39" customFormat="1" x14ac:dyDescent="0.25"/>
    <row r="209" s="39" customFormat="1" x14ac:dyDescent="0.25"/>
    <row r="210" s="39" customFormat="1" x14ac:dyDescent="0.25"/>
    <row r="211" s="39" customFormat="1" x14ac:dyDescent="0.25"/>
    <row r="212" s="39" customFormat="1" x14ac:dyDescent="0.25"/>
    <row r="213" s="39" customFormat="1" x14ac:dyDescent="0.25"/>
    <row r="214" s="39" customFormat="1" x14ac:dyDescent="0.25"/>
    <row r="215" s="39" customFormat="1" x14ac:dyDescent="0.25"/>
    <row r="216" s="39" customFormat="1" x14ac:dyDescent="0.25"/>
    <row r="217" s="39" customFormat="1" x14ac:dyDescent="0.25"/>
    <row r="218" s="39" customFormat="1" x14ac:dyDescent="0.25"/>
    <row r="219" s="39" customFormat="1" x14ac:dyDescent="0.25"/>
    <row r="220" s="39" customFormat="1" x14ac:dyDescent="0.25"/>
    <row r="221" s="39" customFormat="1" x14ac:dyDescent="0.25"/>
    <row r="222" s="39" customFormat="1" x14ac:dyDescent="0.25"/>
    <row r="223" s="39" customFormat="1" x14ac:dyDescent="0.25"/>
    <row r="224" s="39" customFormat="1" x14ac:dyDescent="0.25"/>
    <row r="225" s="39" customFormat="1" x14ac:dyDescent="0.25"/>
    <row r="226" s="39" customFormat="1" x14ac:dyDescent="0.25"/>
    <row r="227" s="39" customFormat="1" x14ac:dyDescent="0.25"/>
    <row r="228" s="39" customFormat="1" x14ac:dyDescent="0.25"/>
    <row r="229" s="39" customFormat="1" x14ac:dyDescent="0.25"/>
    <row r="230" s="39" customFormat="1" x14ac:dyDescent="0.25"/>
    <row r="231" s="39" customFormat="1" x14ac:dyDescent="0.25"/>
    <row r="232" s="39" customFormat="1" x14ac:dyDescent="0.25"/>
    <row r="233" s="39" customFormat="1" x14ac:dyDescent="0.25"/>
    <row r="234" s="39" customFormat="1" x14ac:dyDescent="0.25"/>
    <row r="235" s="39" customFormat="1" x14ac:dyDescent="0.25"/>
    <row r="236" s="39" customFormat="1" x14ac:dyDescent="0.25"/>
    <row r="237" s="39" customFormat="1" x14ac:dyDescent="0.25"/>
    <row r="238" s="39" customFormat="1" x14ac:dyDescent="0.25"/>
    <row r="239" s="39" customFormat="1" x14ac:dyDescent="0.25"/>
    <row r="240" s="39" customFormat="1" x14ac:dyDescent="0.25"/>
    <row r="241" s="39" customFormat="1" x14ac:dyDescent="0.25"/>
    <row r="242" s="39" customFormat="1" x14ac:dyDescent="0.25"/>
    <row r="243" s="39" customFormat="1" x14ac:dyDescent="0.25"/>
    <row r="244" s="39" customFormat="1" x14ac:dyDescent="0.25"/>
    <row r="245" s="39" customFormat="1" x14ac:dyDescent="0.25"/>
    <row r="246" s="39" customFormat="1" x14ac:dyDescent="0.25"/>
    <row r="247" s="39" customFormat="1" x14ac:dyDescent="0.25"/>
    <row r="248" s="39" customFormat="1" x14ac:dyDescent="0.25"/>
    <row r="249" s="39" customFormat="1" x14ac:dyDescent="0.25"/>
    <row r="250" s="39" customFormat="1" x14ac:dyDescent="0.25"/>
    <row r="251" s="39" customFormat="1" x14ac:dyDescent="0.25"/>
    <row r="252" s="39" customFormat="1" x14ac:dyDescent="0.25"/>
    <row r="253" s="39" customFormat="1" x14ac:dyDescent="0.25"/>
    <row r="254" s="39" customFormat="1" x14ac:dyDescent="0.25"/>
    <row r="255" s="39" customFormat="1" x14ac:dyDescent="0.25"/>
    <row r="256" s="39" customFormat="1" x14ac:dyDescent="0.25"/>
    <row r="257" s="39" customFormat="1" x14ac:dyDescent="0.25"/>
    <row r="258" s="39" customFormat="1" x14ac:dyDescent="0.25"/>
    <row r="259" s="39" customFormat="1" x14ac:dyDescent="0.25"/>
    <row r="260" s="39" customFormat="1" x14ac:dyDescent="0.25"/>
    <row r="261" s="39" customFormat="1" x14ac:dyDescent="0.25"/>
    <row r="262" s="39" customFormat="1" x14ac:dyDescent="0.25"/>
    <row r="263" s="39" customFormat="1" x14ac:dyDescent="0.25"/>
    <row r="264" s="39" customFormat="1" x14ac:dyDescent="0.25"/>
    <row r="265" s="39" customFormat="1" x14ac:dyDescent="0.25"/>
    <row r="266" s="39" customFormat="1" x14ac:dyDescent="0.25"/>
    <row r="267" s="39" customFormat="1" x14ac:dyDescent="0.25"/>
    <row r="268" s="39" customFormat="1" x14ac:dyDescent="0.25"/>
    <row r="269" s="39" customFormat="1" x14ac:dyDescent="0.25"/>
    <row r="270" s="39" customFormat="1" x14ac:dyDescent="0.25"/>
    <row r="271" s="39" customFormat="1" x14ac:dyDescent="0.25"/>
    <row r="272" s="39" customFormat="1" x14ac:dyDescent="0.25"/>
    <row r="273" s="39" customFormat="1" x14ac:dyDescent="0.25"/>
    <row r="274" s="39" customFormat="1" x14ac:dyDescent="0.25"/>
    <row r="275" s="39" customFormat="1" x14ac:dyDescent="0.25"/>
    <row r="276" s="39" customFormat="1" x14ac:dyDescent="0.25"/>
    <row r="277" s="39" customFormat="1" x14ac:dyDescent="0.25"/>
    <row r="278" s="39" customFormat="1" x14ac:dyDescent="0.25"/>
    <row r="279" s="39" customFormat="1" x14ac:dyDescent="0.25"/>
    <row r="280" s="39" customFormat="1" x14ac:dyDescent="0.25"/>
    <row r="281" s="39" customFormat="1" x14ac:dyDescent="0.25"/>
    <row r="282" s="39" customFormat="1" x14ac:dyDescent="0.25"/>
    <row r="283" s="39" customFormat="1" x14ac:dyDescent="0.25"/>
    <row r="284" s="39" customFormat="1" x14ac:dyDescent="0.25"/>
    <row r="285" s="39" customFormat="1" x14ac:dyDescent="0.25"/>
    <row r="286" s="39" customFormat="1" x14ac:dyDescent="0.25"/>
    <row r="287" s="39" customFormat="1" x14ac:dyDescent="0.25"/>
    <row r="288" s="39" customFormat="1" x14ac:dyDescent="0.25"/>
    <row r="289" s="39" customFormat="1" x14ac:dyDescent="0.25"/>
    <row r="290" s="39" customFormat="1" x14ac:dyDescent="0.25"/>
    <row r="291" s="39" customFormat="1" x14ac:dyDescent="0.25"/>
    <row r="292" s="39" customFormat="1" x14ac:dyDescent="0.25"/>
    <row r="293" s="39" customFormat="1" x14ac:dyDescent="0.25"/>
    <row r="294" s="39" customFormat="1" x14ac:dyDescent="0.25"/>
    <row r="295" s="39" customFormat="1" x14ac:dyDescent="0.25"/>
    <row r="296" s="39" customFormat="1" x14ac:dyDescent="0.25"/>
    <row r="297" s="39" customFormat="1" x14ac:dyDescent="0.25"/>
    <row r="298" s="39" customFormat="1" x14ac:dyDescent="0.25"/>
    <row r="299" s="39" customFormat="1" x14ac:dyDescent="0.25"/>
    <row r="300" s="39" customFormat="1" x14ac:dyDescent="0.25"/>
    <row r="301" s="39" customFormat="1" x14ac:dyDescent="0.25"/>
    <row r="302" s="39" customFormat="1" x14ac:dyDescent="0.25"/>
    <row r="303" s="39" customFormat="1" x14ac:dyDescent="0.25"/>
    <row r="304" s="39" customFormat="1" x14ac:dyDescent="0.25"/>
    <row r="305" s="39" customFormat="1" x14ac:dyDescent="0.25"/>
    <row r="306" s="39" customFormat="1" x14ac:dyDescent="0.25"/>
    <row r="307" s="39" customFormat="1" x14ac:dyDescent="0.25"/>
    <row r="308" s="39" customFormat="1" x14ac:dyDescent="0.25"/>
    <row r="309" s="39" customFormat="1" x14ac:dyDescent="0.25"/>
    <row r="310" s="39" customFormat="1" x14ac:dyDescent="0.25"/>
    <row r="311" s="39" customFormat="1" x14ac:dyDescent="0.25"/>
    <row r="312" s="39" customFormat="1" x14ac:dyDescent="0.25"/>
    <row r="313" s="39" customFormat="1" x14ac:dyDescent="0.25"/>
    <row r="314" s="39" customFormat="1" x14ac:dyDescent="0.25"/>
    <row r="315" s="39" customFormat="1" x14ac:dyDescent="0.25"/>
    <row r="316" s="39" customFormat="1" x14ac:dyDescent="0.25"/>
    <row r="317" s="39" customFormat="1" x14ac:dyDescent="0.25"/>
    <row r="318" s="39" customFormat="1" x14ac:dyDescent="0.25"/>
    <row r="319" s="39" customFormat="1" x14ac:dyDescent="0.25"/>
    <row r="320" s="39" customFormat="1" x14ac:dyDescent="0.25"/>
    <row r="321" s="39" customFormat="1" x14ac:dyDescent="0.25"/>
    <row r="322" s="39" customFormat="1" x14ac:dyDescent="0.25"/>
    <row r="323" s="39" customFormat="1" x14ac:dyDescent="0.25"/>
    <row r="324" s="39" customFormat="1" x14ac:dyDescent="0.25"/>
    <row r="325" s="39" customFormat="1" x14ac:dyDescent="0.25"/>
    <row r="326" s="39" customFormat="1" x14ac:dyDescent="0.25"/>
    <row r="327" s="39" customFormat="1" x14ac:dyDescent="0.25"/>
    <row r="328" s="39" customFormat="1" x14ac:dyDescent="0.25"/>
    <row r="329" s="39" customFormat="1" x14ac:dyDescent="0.25"/>
    <row r="330" s="39" customFormat="1" x14ac:dyDescent="0.25"/>
    <row r="331" s="39" customFormat="1" x14ac:dyDescent="0.25"/>
    <row r="332" s="39" customFormat="1" x14ac:dyDescent="0.25"/>
    <row r="333" s="39" customFormat="1" x14ac:dyDescent="0.25"/>
    <row r="334" s="39" customFormat="1" x14ac:dyDescent="0.25"/>
    <row r="335" s="39" customFormat="1" x14ac:dyDescent="0.25"/>
    <row r="336" s="39" customFormat="1" x14ac:dyDescent="0.25"/>
    <row r="337" s="39" customFormat="1" x14ac:dyDescent="0.25"/>
    <row r="338" s="39" customFormat="1" x14ac:dyDescent="0.25"/>
    <row r="339" s="39" customFormat="1" x14ac:dyDescent="0.25"/>
    <row r="340" s="39" customFormat="1" x14ac:dyDescent="0.25"/>
    <row r="341" s="39" customFormat="1" x14ac:dyDescent="0.25"/>
    <row r="342" s="39" customFormat="1" x14ac:dyDescent="0.25"/>
    <row r="343" s="39" customFormat="1" x14ac:dyDescent="0.25"/>
    <row r="344" s="39" customFormat="1" x14ac:dyDescent="0.25"/>
    <row r="345" s="39" customFormat="1" x14ac:dyDescent="0.25"/>
    <row r="346" s="39" customFormat="1" x14ac:dyDescent="0.25"/>
    <row r="347" s="39" customFormat="1" x14ac:dyDescent="0.25"/>
    <row r="348" s="39" customFormat="1" x14ac:dyDescent="0.25"/>
    <row r="349" s="39" customFormat="1" x14ac:dyDescent="0.25"/>
    <row r="350" s="39" customFormat="1" x14ac:dyDescent="0.25"/>
    <row r="351" s="39" customFormat="1" x14ac:dyDescent="0.25"/>
    <row r="352" s="39" customFormat="1" x14ac:dyDescent="0.25"/>
    <row r="353" s="39" customFormat="1" x14ac:dyDescent="0.25"/>
    <row r="354" s="39" customFormat="1" x14ac:dyDescent="0.25"/>
    <row r="355" s="39" customFormat="1" x14ac:dyDescent="0.25"/>
    <row r="356" s="39" customFormat="1" x14ac:dyDescent="0.25"/>
    <row r="357" s="39" customFormat="1" x14ac:dyDescent="0.25"/>
    <row r="358" s="39" customFormat="1" x14ac:dyDescent="0.25"/>
    <row r="359" s="39" customFormat="1" x14ac:dyDescent="0.25"/>
    <row r="360" s="39" customFormat="1" x14ac:dyDescent="0.25"/>
    <row r="361" s="39" customFormat="1" x14ac:dyDescent="0.25"/>
    <row r="362" s="39" customFormat="1" x14ac:dyDescent="0.25"/>
    <row r="363" s="39" customFormat="1" x14ac:dyDescent="0.25"/>
    <row r="364" s="39" customFormat="1" x14ac:dyDescent="0.25"/>
    <row r="365" s="39" customFormat="1" x14ac:dyDescent="0.25"/>
    <row r="366" s="39" customFormat="1" x14ac:dyDescent="0.25"/>
    <row r="367" s="39" customFormat="1" x14ac:dyDescent="0.25"/>
    <row r="368" s="39" customFormat="1" x14ac:dyDescent="0.25"/>
    <row r="369" s="39" customFormat="1" x14ac:dyDescent="0.25"/>
    <row r="370" s="39" customFormat="1" x14ac:dyDescent="0.25"/>
    <row r="371" s="39" customFormat="1" x14ac:dyDescent="0.25"/>
    <row r="372" s="39" customFormat="1" x14ac:dyDescent="0.25"/>
    <row r="373" s="39" customFormat="1" x14ac:dyDescent="0.25"/>
    <row r="374" s="39" customFormat="1" x14ac:dyDescent="0.25"/>
    <row r="375" s="39" customFormat="1" x14ac:dyDescent="0.25"/>
    <row r="376" s="39" customFormat="1" x14ac:dyDescent="0.25"/>
    <row r="377" s="39" customFormat="1" x14ac:dyDescent="0.25"/>
    <row r="378" s="39" customFormat="1" x14ac:dyDescent="0.25"/>
    <row r="379" s="39" customFormat="1" x14ac:dyDescent="0.25"/>
    <row r="380" s="39" customFormat="1" x14ac:dyDescent="0.25"/>
    <row r="381" s="39" customFormat="1" x14ac:dyDescent="0.25"/>
    <row r="382" s="39" customFormat="1" x14ac:dyDescent="0.25"/>
    <row r="383" s="39" customFormat="1" x14ac:dyDescent="0.25"/>
    <row r="384" s="39" customFormat="1" x14ac:dyDescent="0.25"/>
    <row r="385" s="39" customFormat="1" x14ac:dyDescent="0.25"/>
    <row r="386" s="39" customFormat="1" x14ac:dyDescent="0.25"/>
    <row r="387" s="39" customFormat="1" x14ac:dyDescent="0.25"/>
    <row r="388" s="39" customFormat="1" x14ac:dyDescent="0.25"/>
    <row r="389" s="39" customFormat="1" x14ac:dyDescent="0.25"/>
    <row r="390" s="39" customFormat="1" x14ac:dyDescent="0.25"/>
    <row r="391" s="39" customFormat="1" x14ac:dyDescent="0.25"/>
    <row r="392" s="39" customFormat="1" x14ac:dyDescent="0.25"/>
    <row r="393" s="39" customFormat="1" x14ac:dyDescent="0.25"/>
    <row r="394" s="39" customFormat="1" x14ac:dyDescent="0.25"/>
    <row r="395" s="39" customFormat="1" x14ac:dyDescent="0.25"/>
    <row r="396" s="39" customFormat="1" x14ac:dyDescent="0.25"/>
    <row r="397" s="39" customFormat="1" x14ac:dyDescent="0.25"/>
    <row r="398" s="39" customFormat="1" x14ac:dyDescent="0.25"/>
    <row r="399" s="39" customFormat="1" x14ac:dyDescent="0.25"/>
    <row r="400" s="39" customFormat="1" x14ac:dyDescent="0.25"/>
    <row r="401" s="39" customFormat="1" x14ac:dyDescent="0.25"/>
    <row r="402" s="39" customFormat="1" x14ac:dyDescent="0.25"/>
    <row r="403" s="39" customFormat="1" x14ac:dyDescent="0.25"/>
    <row r="404" s="39" customFormat="1" x14ac:dyDescent="0.25"/>
    <row r="405" s="39" customFormat="1" x14ac:dyDescent="0.25"/>
    <row r="406" s="39" customFormat="1" x14ac:dyDescent="0.25"/>
    <row r="407" s="39" customFormat="1" x14ac:dyDescent="0.25"/>
    <row r="408" s="39" customFormat="1" x14ac:dyDescent="0.25"/>
    <row r="409" s="39" customFormat="1" x14ac:dyDescent="0.25"/>
    <row r="410" s="39" customFormat="1" x14ac:dyDescent="0.25"/>
    <row r="411" s="39" customFormat="1" x14ac:dyDescent="0.25"/>
    <row r="412" s="39" customFormat="1" x14ac:dyDescent="0.25"/>
    <row r="413" s="39" customFormat="1" x14ac:dyDescent="0.25"/>
    <row r="414" s="39" customFormat="1" x14ac:dyDescent="0.25"/>
    <row r="415" s="39" customFormat="1" x14ac:dyDescent="0.25"/>
    <row r="416" s="39" customFormat="1" x14ac:dyDescent="0.25"/>
    <row r="417" s="39" customFormat="1" x14ac:dyDescent="0.25"/>
    <row r="418" s="39" customFormat="1" x14ac:dyDescent="0.25"/>
    <row r="419" s="39" customFormat="1" x14ac:dyDescent="0.25"/>
    <row r="420" s="39" customFormat="1" x14ac:dyDescent="0.25"/>
    <row r="421" s="39" customFormat="1" x14ac:dyDescent="0.25"/>
    <row r="422" s="39" customFormat="1" x14ac:dyDescent="0.25"/>
    <row r="423" s="39" customFormat="1" x14ac:dyDescent="0.25"/>
    <row r="424" s="39" customFormat="1" x14ac:dyDescent="0.25"/>
    <row r="425" s="39" customFormat="1" x14ac:dyDescent="0.25"/>
    <row r="426" s="39" customFormat="1" x14ac:dyDescent="0.25"/>
    <row r="427" s="39" customFormat="1" x14ac:dyDescent="0.25"/>
    <row r="428" s="39" customFormat="1" x14ac:dyDescent="0.25"/>
    <row r="429" s="39" customFormat="1" x14ac:dyDescent="0.25"/>
    <row r="430" s="39" customFormat="1" x14ac:dyDescent="0.25"/>
    <row r="431" s="39" customFormat="1" x14ac:dyDescent="0.25"/>
    <row r="432" s="39" customFormat="1" x14ac:dyDescent="0.25"/>
    <row r="433" s="39" customFormat="1" x14ac:dyDescent="0.25"/>
    <row r="434" s="39" customFormat="1" x14ac:dyDescent="0.25"/>
    <row r="435" s="39" customFormat="1" x14ac:dyDescent="0.25"/>
    <row r="436" s="39" customFormat="1" x14ac:dyDescent="0.25"/>
    <row r="437" s="39" customFormat="1" x14ac:dyDescent="0.25"/>
    <row r="438" s="39" customFormat="1" x14ac:dyDescent="0.25"/>
    <row r="439" s="39" customFormat="1" x14ac:dyDescent="0.25"/>
    <row r="440" s="39" customFormat="1" x14ac:dyDescent="0.25"/>
    <row r="441" s="39" customFormat="1" x14ac:dyDescent="0.25"/>
    <row r="442" s="39" customFormat="1" x14ac:dyDescent="0.25"/>
    <row r="443" s="39" customFormat="1" x14ac:dyDescent="0.25"/>
    <row r="444" s="39" customFormat="1" x14ac:dyDescent="0.25"/>
    <row r="445" s="39" customFormat="1" x14ac:dyDescent="0.25"/>
    <row r="446" s="39" customFormat="1" x14ac:dyDescent="0.25"/>
    <row r="447" s="39" customFormat="1" x14ac:dyDescent="0.25"/>
    <row r="448" s="39" customFormat="1" x14ac:dyDescent="0.25"/>
    <row r="449" s="39" customFormat="1" x14ac:dyDescent="0.25"/>
    <row r="450" s="39" customFormat="1" x14ac:dyDescent="0.25"/>
    <row r="451" s="39" customFormat="1" x14ac:dyDescent="0.25"/>
    <row r="452" s="39" customFormat="1" x14ac:dyDescent="0.25"/>
    <row r="453" s="39" customFormat="1" x14ac:dyDescent="0.25"/>
    <row r="454" s="39" customFormat="1" x14ac:dyDescent="0.25"/>
    <row r="455" s="39" customFormat="1" x14ac:dyDescent="0.25"/>
    <row r="456" s="39" customFormat="1" x14ac:dyDescent="0.25"/>
    <row r="457" s="39" customFormat="1" x14ac:dyDescent="0.25"/>
    <row r="458" s="39" customFormat="1" x14ac:dyDescent="0.25"/>
    <row r="459" s="39" customFormat="1" x14ac:dyDescent="0.25"/>
    <row r="460" s="39" customFormat="1" x14ac:dyDescent="0.25"/>
    <row r="461" s="39" customFormat="1" x14ac:dyDescent="0.25"/>
    <row r="462" s="39" customFormat="1" x14ac:dyDescent="0.25"/>
    <row r="463" s="39" customFormat="1" x14ac:dyDescent="0.25"/>
    <row r="464" s="39" customFormat="1" x14ac:dyDescent="0.25"/>
    <row r="465" s="39" customFormat="1" x14ac:dyDescent="0.25"/>
    <row r="466" s="39" customFormat="1" x14ac:dyDescent="0.25"/>
    <row r="467" s="39" customFormat="1" x14ac:dyDescent="0.25"/>
    <row r="468" s="39" customFormat="1" x14ac:dyDescent="0.25"/>
    <row r="469" s="39" customFormat="1" x14ac:dyDescent="0.25"/>
    <row r="470" s="39" customFormat="1" x14ac:dyDescent="0.25"/>
    <row r="471" s="39" customFormat="1" x14ac:dyDescent="0.25"/>
    <row r="472" s="39" customFormat="1" x14ac:dyDescent="0.25"/>
    <row r="473" s="39" customFormat="1" x14ac:dyDescent="0.25"/>
    <row r="474" s="39" customFormat="1" x14ac:dyDescent="0.25"/>
    <row r="475" s="39" customFormat="1" x14ac:dyDescent="0.25"/>
    <row r="476" s="39" customFormat="1" x14ac:dyDescent="0.25"/>
    <row r="477" s="39" customFormat="1" x14ac:dyDescent="0.25"/>
    <row r="478" s="39" customFormat="1" x14ac:dyDescent="0.25"/>
    <row r="479" s="39" customFormat="1" x14ac:dyDescent="0.25"/>
    <row r="480" s="39" customFormat="1" x14ac:dyDescent="0.25"/>
    <row r="481" s="39" customFormat="1" x14ac:dyDescent="0.25"/>
    <row r="482" s="39" customFormat="1" x14ac:dyDescent="0.25"/>
    <row r="483" s="39" customFormat="1" x14ac:dyDescent="0.25"/>
    <row r="484" s="39" customFormat="1" x14ac:dyDescent="0.25"/>
    <row r="485" s="39" customFormat="1" x14ac:dyDescent="0.25"/>
    <row r="486" s="39" customFormat="1" x14ac:dyDescent="0.25"/>
    <row r="487" s="39" customFormat="1" x14ac:dyDescent="0.25"/>
    <row r="488" s="39" customFormat="1" x14ac:dyDescent="0.25"/>
    <row r="489" s="39" customFormat="1" x14ac:dyDescent="0.25"/>
    <row r="490" s="39" customFormat="1" x14ac:dyDescent="0.25"/>
    <row r="491" s="39" customFormat="1" x14ac:dyDescent="0.25"/>
    <row r="492" s="39" customFormat="1" x14ac:dyDescent="0.25"/>
    <row r="493" s="39" customFormat="1" x14ac:dyDescent="0.25"/>
    <row r="494" s="39" customFormat="1" x14ac:dyDescent="0.25"/>
    <row r="495" s="39" customFormat="1" x14ac:dyDescent="0.25"/>
    <row r="496" s="39" customFormat="1" x14ac:dyDescent="0.25"/>
    <row r="497" s="39" customFormat="1" x14ac:dyDescent="0.25"/>
    <row r="498" s="39" customFormat="1" x14ac:dyDescent="0.25"/>
    <row r="499" s="39" customFormat="1" x14ac:dyDescent="0.25"/>
    <row r="500" s="39" customFormat="1" x14ac:dyDescent="0.25"/>
    <row r="501" s="39" customFormat="1" x14ac:dyDescent="0.25"/>
    <row r="502" s="39" customFormat="1" x14ac:dyDescent="0.25"/>
    <row r="503" s="39" customFormat="1" x14ac:dyDescent="0.25"/>
  </sheetData>
  <mergeCells count="116">
    <mergeCell ref="A14:K14"/>
    <mergeCell ref="A15:K15"/>
    <mergeCell ref="A16:K16"/>
    <mergeCell ref="A17:K17"/>
    <mergeCell ref="A19:K19"/>
    <mergeCell ref="A20:K20"/>
    <mergeCell ref="A8:K8"/>
    <mergeCell ref="A10:K10"/>
    <mergeCell ref="A12:K12"/>
    <mergeCell ref="A13:K13"/>
    <mergeCell ref="A31:K31"/>
    <mergeCell ref="A32:C32"/>
    <mergeCell ref="D32:I32"/>
    <mergeCell ref="J32:K32"/>
    <mergeCell ref="A33:C33"/>
    <mergeCell ref="D33:I33"/>
    <mergeCell ref="J33:K33"/>
    <mergeCell ref="A22:K22"/>
    <mergeCell ref="A23:K23"/>
    <mergeCell ref="A24:K24"/>
    <mergeCell ref="A26:K26"/>
    <mergeCell ref="A27:K27"/>
    <mergeCell ref="A29:K29"/>
    <mergeCell ref="A36:C36"/>
    <mergeCell ref="D36:I36"/>
    <mergeCell ref="J36:K36"/>
    <mergeCell ref="A37:C37"/>
    <mergeCell ref="D37:I37"/>
    <mergeCell ref="J37:K37"/>
    <mergeCell ref="A34:C34"/>
    <mergeCell ref="D34:I34"/>
    <mergeCell ref="J34:K34"/>
    <mergeCell ref="A35:C35"/>
    <mergeCell ref="D35:I35"/>
    <mergeCell ref="J35:K35"/>
    <mergeCell ref="A40:C40"/>
    <mergeCell ref="D40:I40"/>
    <mergeCell ref="J40:K40"/>
    <mergeCell ref="A41:C41"/>
    <mergeCell ref="D41:I41"/>
    <mergeCell ref="J41:K41"/>
    <mergeCell ref="A38:C38"/>
    <mergeCell ref="D38:I38"/>
    <mergeCell ref="J38:K38"/>
    <mergeCell ref="A39:C39"/>
    <mergeCell ref="D39:I39"/>
    <mergeCell ref="J39:K39"/>
    <mergeCell ref="A46:C46"/>
    <mergeCell ref="D46:I46"/>
    <mergeCell ref="J46:K46"/>
    <mergeCell ref="A42:C42"/>
    <mergeCell ref="D42:I42"/>
    <mergeCell ref="J42:K42"/>
    <mergeCell ref="A45:C45"/>
    <mergeCell ref="D45:I45"/>
    <mergeCell ref="J45:K45"/>
    <mergeCell ref="A44:C44"/>
    <mergeCell ref="D44:I44"/>
    <mergeCell ref="J44:K44"/>
    <mergeCell ref="A48:C48"/>
    <mergeCell ref="D48:I48"/>
    <mergeCell ref="J48:K48"/>
    <mergeCell ref="A49:C49"/>
    <mergeCell ref="D49:I49"/>
    <mergeCell ref="J49:K49"/>
    <mergeCell ref="A47:C47"/>
    <mergeCell ref="D47:I47"/>
    <mergeCell ref="J47:K47"/>
    <mergeCell ref="A65:K65"/>
    <mergeCell ref="A67:K67"/>
    <mergeCell ref="A68:K68"/>
    <mergeCell ref="A18:K18"/>
    <mergeCell ref="A21:K21"/>
    <mergeCell ref="A28:K28"/>
    <mergeCell ref="A43:C43"/>
    <mergeCell ref="D43:I43"/>
    <mergeCell ref="J43:K43"/>
    <mergeCell ref="A58:C58"/>
    <mergeCell ref="D58:I58"/>
    <mergeCell ref="J58:K58"/>
    <mergeCell ref="A60:K60"/>
    <mergeCell ref="A62:K62"/>
    <mergeCell ref="A63:K63"/>
    <mergeCell ref="A56:C56"/>
    <mergeCell ref="D56:I56"/>
    <mergeCell ref="J56:K56"/>
    <mergeCell ref="A57:C57"/>
    <mergeCell ref="D57:I57"/>
    <mergeCell ref="J57:K57"/>
    <mergeCell ref="A54:C54"/>
    <mergeCell ref="D54:I54"/>
    <mergeCell ref="J54:K54"/>
    <mergeCell ref="C2:K2"/>
    <mergeCell ref="C3:E3"/>
    <mergeCell ref="C1:G1"/>
    <mergeCell ref="A5:K5"/>
    <mergeCell ref="J3:K3"/>
    <mergeCell ref="F3:I3"/>
    <mergeCell ref="A1:B3"/>
    <mergeCell ref="H1:K1"/>
    <mergeCell ref="A64:K64"/>
    <mergeCell ref="A55:C55"/>
    <mergeCell ref="D55:I55"/>
    <mergeCell ref="J55:K55"/>
    <mergeCell ref="A52:C52"/>
    <mergeCell ref="D52:I52"/>
    <mergeCell ref="J52:K52"/>
    <mergeCell ref="A53:C53"/>
    <mergeCell ref="D53:I53"/>
    <mergeCell ref="J53:K53"/>
    <mergeCell ref="A50:C50"/>
    <mergeCell ref="D50:I50"/>
    <mergeCell ref="J50:K50"/>
    <mergeCell ref="A51:C51"/>
    <mergeCell ref="D51:I51"/>
    <mergeCell ref="J51:K51"/>
  </mergeCells>
  <hyperlinks>
    <hyperlink ref="A22" location="_ftnref1" display="_ftnref1" xr:uid="{17A3087A-4B3E-4F47-862C-72DA07B99432}"/>
    <hyperlink ref="A29" location="_ftnref2" display="_ftnref2" xr:uid="{B45CDB02-C32F-4CFC-B584-FEF58C60188F}"/>
    <hyperlink ref="A23" location="_ftnref2" display="_ftnref2" xr:uid="{5B6D8822-FA1E-4CBB-A6C7-0CAF9C08AABC}"/>
    <hyperlink ref="A24" location="_ftnref2" display="_ftnref2" xr:uid="{DF444321-67E4-4509-9424-0C86652BAA11}"/>
    <hyperlink ref="A25" location="_ftnref2" display="_ftnref2" xr:uid="{6317E1BC-F96F-4408-B676-0914EDD5B964}"/>
    <hyperlink ref="A27" location="_ftnref2" display="_ftnref2" xr:uid="{E67B31AF-6DEC-4594-A144-7EE4C16BF1ED}"/>
    <hyperlink ref="A26" location="_ftnref2" display="_ftnref2" xr:uid="{F30E89B5-A30B-422F-B72C-62BF092D8641}"/>
    <hyperlink ref="A28" location="_ftnref2" display="_ftnref2" xr:uid="{AF55AAC0-ED04-48E6-A5EB-B336A682AA26}"/>
  </hyperlinks>
  <pageMargins left="0.70866141732283472" right="0.70866141732283472" top="0.74803149606299213" bottom="0.74803149606299213" header="0.31496062992125984" footer="0.31496062992125984"/>
  <pageSetup paperSize="9" scale="66" orientation="portrait" r:id="rId1"/>
  <rowBreaks count="1" manualBreakCount="1">
    <brk id="59"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4" workbookViewId="0">
      <selection activeCell="C3" sqref="C3"/>
    </sheetView>
  </sheetViews>
  <sheetFormatPr baseColWidth="10" defaultColWidth="11.42578125" defaultRowHeight="15" x14ac:dyDescent="0.25"/>
  <cols>
    <col min="3" max="3" width="11.85546875" bestFit="1" customWidth="1"/>
    <col min="5" max="5" width="16.140625" customWidth="1"/>
    <col min="6" max="6" width="15.140625" customWidth="1"/>
    <col min="8" max="8" width="26.7109375" customWidth="1"/>
  </cols>
  <sheetData>
    <row r="1" spans="1:10" x14ac:dyDescent="0.25">
      <c r="A1" t="s">
        <v>34</v>
      </c>
      <c r="B1" s="8">
        <f>+B3*6</f>
        <v>10.526315789473683</v>
      </c>
      <c r="C1" t="e">
        <f>+B9</f>
        <v>#REF!</v>
      </c>
      <c r="D1" t="e">
        <f>+B1*C1</f>
        <v>#REF!</v>
      </c>
      <c r="F1" t="s">
        <v>126</v>
      </c>
      <c r="G1">
        <v>94.444444444444429</v>
      </c>
      <c r="H1" t="s">
        <v>45</v>
      </c>
    </row>
    <row r="2" spans="1:10" x14ac:dyDescent="0.25">
      <c r="A2" t="s">
        <v>33</v>
      </c>
      <c r="B2" s="8">
        <f>+B3*3</f>
        <v>5.2631578947368416</v>
      </c>
      <c r="C2" t="e">
        <f>+B10</f>
        <v>#REF!</v>
      </c>
      <c r="D2" t="e">
        <f t="shared" ref="D2:D3" si="0">+B2*C2</f>
        <v>#REF!</v>
      </c>
      <c r="F2">
        <v>66.665999999999997</v>
      </c>
      <c r="G2">
        <f>94.4444444444444-0.1</f>
        <v>94.344444444444406</v>
      </c>
      <c r="H2" t="s">
        <v>127</v>
      </c>
    </row>
    <row r="3" spans="1:10" x14ac:dyDescent="0.25">
      <c r="A3" t="s">
        <v>38</v>
      </c>
      <c r="B3" s="8">
        <f>100/57</f>
        <v>1.7543859649122806</v>
      </c>
      <c r="C3" t="e">
        <f>+B11</f>
        <v>#REF!</v>
      </c>
      <c r="D3" t="e">
        <f t="shared" si="0"/>
        <v>#REF!</v>
      </c>
      <c r="F3" t="s">
        <v>128</v>
      </c>
      <c r="G3" t="s">
        <v>129</v>
      </c>
      <c r="H3" t="s">
        <v>130</v>
      </c>
    </row>
    <row r="4" spans="1:10" x14ac:dyDescent="0.25">
      <c r="D4" t="e">
        <f>SUM(D1:D3)</f>
        <v>#REF!</v>
      </c>
    </row>
    <row r="5" spans="1:10" x14ac:dyDescent="0.25">
      <c r="H5" t="s">
        <v>131</v>
      </c>
      <c r="I5">
        <v>25</v>
      </c>
      <c r="J5" t="e">
        <f>+IF(C1&lt;6,1,0)</f>
        <v>#REF!</v>
      </c>
    </row>
    <row r="6" spans="1:10" x14ac:dyDescent="0.25">
      <c r="H6" t="s">
        <v>132</v>
      </c>
      <c r="I6">
        <v>5</v>
      </c>
      <c r="J6" t="e">
        <f>+IF(C2&lt;5,1,0)</f>
        <v>#REF!</v>
      </c>
    </row>
    <row r="7" spans="1:10" x14ac:dyDescent="0.25">
      <c r="E7" t="s">
        <v>133</v>
      </c>
      <c r="F7" t="e">
        <f>+D4-J7</f>
        <v>#REF!</v>
      </c>
      <c r="J7" t="e">
        <f>+J5*I5+J6*I6</f>
        <v>#REF!</v>
      </c>
    </row>
    <row r="9" spans="1:10" x14ac:dyDescent="0.25">
      <c r="A9" t="s">
        <v>134</v>
      </c>
      <c r="B9" t="e">
        <f>+'Escala HENRI IF'!#REF!+'Escala HENRI IF'!#REF!+'Escala HENRI IF'!#REF!+'Escala HENRI IF'!#REF!+'Escala HENRI IF'!#REF!+'Escala HENRI IF'!#REF!</f>
        <v>#REF!</v>
      </c>
    </row>
    <row r="10" spans="1:10" x14ac:dyDescent="0.25">
      <c r="A10" t="s">
        <v>33</v>
      </c>
      <c r="B10" t="e">
        <f>+'Escala HENRI IF'!#REF!+'Escala HENRI IF'!#REF!+'Escala HENRI IF'!#REF!+'Escala HENRI IF'!#REF!+'Escala HENRI IF'!#REF!</f>
        <v>#REF!</v>
      </c>
    </row>
    <row r="11" spans="1:10" x14ac:dyDescent="0.25">
      <c r="A11" t="s">
        <v>38</v>
      </c>
      <c r="B11" t="e">
        <f>+'Escala HENRI IF'!#REF!+'Escala HENRI IF'!#REF!+'Escala HENRI IF'!#REF!</f>
        <v>#REF!</v>
      </c>
    </row>
    <row r="14" spans="1:10" ht="15.75" thickBot="1" x14ac:dyDescent="0.3">
      <c r="H14" t="s">
        <v>135</v>
      </c>
      <c r="I14">
        <v>1</v>
      </c>
    </row>
    <row r="15" spans="1:10" x14ac:dyDescent="0.25">
      <c r="B15" s="18" t="s">
        <v>136</v>
      </c>
      <c r="C15" s="13"/>
      <c r="D15" s="13"/>
      <c r="E15" s="14"/>
      <c r="I15">
        <v>0.5</v>
      </c>
    </row>
    <row r="16" spans="1:10" ht="15.75" thickBot="1" x14ac:dyDescent="0.3">
      <c r="B16" s="15"/>
      <c r="C16" s="16"/>
      <c r="D16" s="16"/>
      <c r="E16" s="17"/>
      <c r="I16">
        <v>0</v>
      </c>
    </row>
    <row r="17" spans="2:9" x14ac:dyDescent="0.25">
      <c r="B17" s="22"/>
      <c r="C17" s="23" t="s">
        <v>137</v>
      </c>
      <c r="D17" s="23" t="s">
        <v>138</v>
      </c>
      <c r="E17" s="24" t="s">
        <v>139</v>
      </c>
    </row>
    <row r="18" spans="2:9" x14ac:dyDescent="0.25">
      <c r="B18" s="10" t="s">
        <v>34</v>
      </c>
      <c r="C18" s="1">
        <v>7</v>
      </c>
      <c r="D18" s="1">
        <v>6</v>
      </c>
      <c r="E18" s="11">
        <f>+C18*D18</f>
        <v>42</v>
      </c>
      <c r="I18" s="37" t="s">
        <v>140</v>
      </c>
    </row>
    <row r="19" spans="2:9" x14ac:dyDescent="0.25">
      <c r="B19" s="10" t="s">
        <v>33</v>
      </c>
      <c r="C19" s="1">
        <v>4</v>
      </c>
      <c r="D19" s="1">
        <v>3</v>
      </c>
      <c r="E19" s="11">
        <f>+C19*D19</f>
        <v>12</v>
      </c>
      <c r="I19" s="37" t="s">
        <v>24</v>
      </c>
    </row>
    <row r="20" spans="2:9" ht="15.75" thickBot="1" x14ac:dyDescent="0.3">
      <c r="B20" s="10" t="s">
        <v>38</v>
      </c>
      <c r="C20" s="1">
        <v>3</v>
      </c>
      <c r="D20" s="1">
        <v>1</v>
      </c>
      <c r="E20" s="12">
        <f>+C20*D20</f>
        <v>3</v>
      </c>
      <c r="I20" s="37" t="s">
        <v>141</v>
      </c>
    </row>
    <row r="21" spans="2:9" ht="15.75" thickBot="1" x14ac:dyDescent="0.3">
      <c r="B21" s="25" t="s">
        <v>139</v>
      </c>
      <c r="C21" s="26">
        <f>SUM(C18:C20)</f>
        <v>14</v>
      </c>
      <c r="D21" s="27">
        <f t="shared" ref="D21:E21" si="1">SUM(D18:D20)</f>
        <v>10</v>
      </c>
      <c r="E21" s="9">
        <f t="shared" si="1"/>
        <v>57</v>
      </c>
      <c r="I21" s="37" t="s">
        <v>142</v>
      </c>
    </row>
    <row r="22" spans="2:9" x14ac:dyDescent="0.25">
      <c r="B22" s="15" t="s">
        <v>143</v>
      </c>
      <c r="C22" s="16"/>
      <c r="D22" s="16"/>
      <c r="E22" s="17"/>
      <c r="I22" s="37" t="s">
        <v>144</v>
      </c>
    </row>
    <row r="23" spans="2:9" ht="15.75" thickBot="1" x14ac:dyDescent="0.3">
      <c r="B23" s="19"/>
      <c r="C23" s="20"/>
      <c r="D23" s="20"/>
      <c r="E23" s="21"/>
    </row>
  </sheetData>
  <conditionalFormatting sqref="I18:I22">
    <cfRule type="expression" dxfId="4" priority="1">
      <formula>I18="Informativo"</formula>
    </cfRule>
    <cfRule type="expression" dxfId="3" priority="2">
      <formula>I18="Menor"</formula>
    </cfRule>
    <cfRule type="expression" dxfId="2" priority="3">
      <formula>I18="Crítico"</formula>
    </cfRule>
    <cfRule type="expression" dxfId="1" priority="4">
      <formula>I18="Mayor"</formula>
    </cfRule>
  </conditionalFormatting>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2"/>
  <sheetViews>
    <sheetView showGridLines="0" zoomScaleNormal="100" zoomScaleSheetLayoutView="115" workbookViewId="0">
      <selection activeCell="A13" sqref="A13"/>
    </sheetView>
  </sheetViews>
  <sheetFormatPr baseColWidth="10" defaultColWidth="11.42578125" defaultRowHeight="15" x14ac:dyDescent="0.25"/>
  <cols>
    <col min="1" max="1" width="35.7109375" bestFit="1" customWidth="1"/>
    <col min="2" max="2" width="11.42578125" customWidth="1"/>
    <col min="3" max="3" width="9.140625" customWidth="1"/>
    <col min="4" max="4" width="5.42578125" customWidth="1"/>
    <col min="13" max="13" width="11.42578125" customWidth="1"/>
    <col min="14" max="14" width="5.42578125" customWidth="1"/>
  </cols>
  <sheetData>
    <row r="1" spans="1:2" s="30" customFormat="1" ht="30" x14ac:dyDescent="0.25">
      <c r="A1" s="33" t="s">
        <v>145</v>
      </c>
      <c r="B1" s="33" t="s">
        <v>146</v>
      </c>
    </row>
    <row r="2" spans="1:2" x14ac:dyDescent="0.25">
      <c r="A2" s="7" t="s">
        <v>147</v>
      </c>
      <c r="B2" s="29" t="e">
        <f>('Escala HENRI IF'!#REF!/100)</f>
        <v>#REF!</v>
      </c>
    </row>
    <row r="3" spans="1:2" x14ac:dyDescent="0.25">
      <c r="A3" s="7" t="s">
        <v>148</v>
      </c>
      <c r="B3" s="29" t="e">
        <f>('Escala HENRI IF'!#REF!/100)</f>
        <v>#REF!</v>
      </c>
    </row>
    <row r="4" spans="1:2" x14ac:dyDescent="0.25">
      <c r="A4" s="7" t="s">
        <v>149</v>
      </c>
      <c r="B4" s="29" t="e">
        <f>('Escala HENRI IF'!#REF!/100)</f>
        <v>#REF!</v>
      </c>
    </row>
    <row r="5" spans="1:2" x14ac:dyDescent="0.25">
      <c r="A5" s="7" t="s">
        <v>150</v>
      </c>
      <c r="B5" s="29" t="e">
        <f>('Escala HENRI IF'!#REF!/100)</f>
        <v>#REF!</v>
      </c>
    </row>
    <row r="6" spans="1:2" x14ac:dyDescent="0.25">
      <c r="A6" s="7" t="s">
        <v>151</v>
      </c>
      <c r="B6" s="29" t="e">
        <f>('Escala HENRI IF'!#REF!/100)</f>
        <v>#REF!</v>
      </c>
    </row>
    <row r="7" spans="1:2" x14ac:dyDescent="0.25">
      <c r="A7" s="7" t="s">
        <v>152</v>
      </c>
      <c r="B7" s="29" t="e">
        <f>('Escala HENRI IF'!#REF!/100)</f>
        <v>#REF!</v>
      </c>
    </row>
    <row r="8" spans="1:2" x14ac:dyDescent="0.25">
      <c r="A8" s="7" t="s">
        <v>153</v>
      </c>
      <c r="B8" s="29" t="e">
        <f>('Escala HENRI IF'!#REF!/100)</f>
        <v>#REF!</v>
      </c>
    </row>
    <row r="9" spans="1:2" x14ac:dyDescent="0.25">
      <c r="A9" s="7" t="s">
        <v>154</v>
      </c>
      <c r="B9" s="29" t="e">
        <f>('Escala HENRI IF'!#REF!/100)</f>
        <v>#REF!</v>
      </c>
    </row>
    <row r="10" spans="1:2" x14ac:dyDescent="0.25">
      <c r="A10" s="7" t="s">
        <v>155</v>
      </c>
      <c r="B10" s="29" t="e">
        <f>('Escala HENRI IF'!#REF!/100)</f>
        <v>#REF!</v>
      </c>
    </row>
    <row r="11" spans="1:2" x14ac:dyDescent="0.25">
      <c r="A11" s="7" t="s">
        <v>156</v>
      </c>
      <c r="B11" s="29" t="e">
        <f>('Escala HENRI IF'!#REF!/100)</f>
        <v>#REF!</v>
      </c>
    </row>
    <row r="12" spans="1:2" x14ac:dyDescent="0.25">
      <c r="A12" s="7" t="s">
        <v>157</v>
      </c>
      <c r="B12" s="29" t="e">
        <f>('Escala HENRI IF'!#REF!/100)</f>
        <v>#REF!</v>
      </c>
    </row>
    <row r="13" spans="1:2" x14ac:dyDescent="0.25">
      <c r="A13" s="7" t="s">
        <v>158</v>
      </c>
      <c r="B13" s="29" t="e">
        <f>('Escala HENRI IF'!#REF!/100)</f>
        <v>#REF!</v>
      </c>
    </row>
    <row r="14" spans="1:2" x14ac:dyDescent="0.25">
      <c r="A14" s="7" t="s">
        <v>159</v>
      </c>
      <c r="B14" s="29" t="e">
        <f>('Escala HENRI IF'!#REF!/100)</f>
        <v>#REF!</v>
      </c>
    </row>
    <row r="15" spans="1:2" x14ac:dyDescent="0.25">
      <c r="A15" s="7" t="s">
        <v>160</v>
      </c>
      <c r="B15" s="29" t="e">
        <f>('Escala HENRI IF'!#REF!/100)</f>
        <v>#REF!</v>
      </c>
    </row>
    <row r="17" spans="1:3" x14ac:dyDescent="0.25">
      <c r="C17" s="6"/>
    </row>
    <row r="18" spans="1:3" s="32" customFormat="1" ht="30" x14ac:dyDescent="0.25">
      <c r="A18" s="33" t="s">
        <v>161</v>
      </c>
      <c r="B18" s="34" t="s">
        <v>162</v>
      </c>
      <c r="C18" s="34" t="s">
        <v>163</v>
      </c>
    </row>
    <row r="19" spans="1:3" x14ac:dyDescent="0.25">
      <c r="A19" s="7" t="s">
        <v>164</v>
      </c>
      <c r="B19" s="35" t="e">
        <f>+B4+B3+B6+B5+B13+B9+B11</f>
        <v>#REF!</v>
      </c>
      <c r="C19" s="35">
        <v>0.66666666666666674</v>
      </c>
    </row>
    <row r="20" spans="1:3" x14ac:dyDescent="0.25">
      <c r="A20" s="7" t="s">
        <v>165</v>
      </c>
      <c r="B20" s="36" t="e">
        <f>+B2+B8+B14+B12</f>
        <v>#REF!</v>
      </c>
      <c r="C20" s="36">
        <v>0.27777777777777779</v>
      </c>
    </row>
    <row r="21" spans="1:3" x14ac:dyDescent="0.25">
      <c r="A21" s="7" t="s">
        <v>166</v>
      </c>
      <c r="B21" s="35" t="e">
        <f>+B7+B10+B15</f>
        <v>#REF!</v>
      </c>
      <c r="C21" s="35">
        <v>5.5555555555555552E-2</v>
      </c>
    </row>
    <row r="22" spans="1:3" x14ac:dyDescent="0.25">
      <c r="A22" s="7" t="s">
        <v>139</v>
      </c>
      <c r="B22" s="31" t="e">
        <f>SUM(B19:B21)</f>
        <v>#REF!</v>
      </c>
      <c r="C22" s="31">
        <f>SUM(C19:C21)</f>
        <v>1</v>
      </c>
    </row>
  </sheetData>
  <printOptions horizontalCentered="1"/>
  <pageMargins left="0.70866141732283472" right="0.70866141732283472" top="0.74803149606299213" bottom="0.74803149606299213" header="0.31496062992125984" footer="0.31496062992125984"/>
  <pageSetup scale="51"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
  <sheetViews>
    <sheetView showGridLines="0" zoomScaleNormal="100" workbookViewId="0">
      <selection activeCell="B2" sqref="B2"/>
    </sheetView>
  </sheetViews>
  <sheetFormatPr baseColWidth="10" defaultColWidth="11.42578125" defaultRowHeight="15" x14ac:dyDescent="0.25"/>
  <cols>
    <col min="1" max="1" width="31.28515625" customWidth="1"/>
    <col min="2" max="2" width="9.28515625" customWidth="1"/>
  </cols>
  <sheetData>
    <row r="1" spans="1:2" ht="30.75" customHeight="1" x14ac:dyDescent="0.25">
      <c r="A1" s="38" t="s">
        <v>145</v>
      </c>
      <c r="B1" s="33" t="s">
        <v>146</v>
      </c>
    </row>
    <row r="2" spans="1:2" x14ac:dyDescent="0.25">
      <c r="A2" s="7" t="s">
        <v>167</v>
      </c>
      <c r="B2" s="28" t="e">
        <f>+'Escala HENRI IF'!#REF!/5.56</f>
        <v>#REF!</v>
      </c>
    </row>
    <row r="3" spans="1:2" x14ac:dyDescent="0.25">
      <c r="A3" s="7" t="s">
        <v>168</v>
      </c>
      <c r="B3" s="28" t="e">
        <f>+'Escala HENRI IF'!#REF!/11.11</f>
        <v>#REF!</v>
      </c>
    </row>
    <row r="4" spans="1:2" x14ac:dyDescent="0.25">
      <c r="A4" s="7" t="s">
        <v>169</v>
      </c>
      <c r="B4" s="28" t="e">
        <f>+'Escala HENRI IF'!#REF!/11.11</f>
        <v>#REF!</v>
      </c>
    </row>
    <row r="5" spans="1:2" x14ac:dyDescent="0.25">
      <c r="A5" s="7" t="s">
        <v>170</v>
      </c>
      <c r="B5" s="28" t="e">
        <f>+('Escala HENRI IF'!#REF!+'Escala HENRI IF'!#REF!+'Escala HENRI IF'!#REF!)/24.07</f>
        <v>#REF!</v>
      </c>
    </row>
    <row r="6" spans="1:2" x14ac:dyDescent="0.25">
      <c r="A6" s="7" t="s">
        <v>171</v>
      </c>
      <c r="B6" s="28" t="e">
        <f>+'Escala HENRI IF'!#REF!/5.56</f>
        <v>#REF!</v>
      </c>
    </row>
    <row r="7" spans="1:2" x14ac:dyDescent="0.25">
      <c r="A7" s="7" t="s">
        <v>172</v>
      </c>
      <c r="B7" s="28" t="e">
        <f>+('Escala HENRI IF'!#REF!+'Escala HENRI IF'!#REF!+'Escala HENRI IF'!#REF!)/('Escala HENRI IF'!#REF!+'Escala HENRI IF'!#REF!+'Escala HENRI IF'!#REF!)</f>
        <v>#REF!</v>
      </c>
    </row>
    <row r="8" spans="1:2" x14ac:dyDescent="0.25">
      <c r="A8" s="7" t="s">
        <v>173</v>
      </c>
      <c r="B8" s="28" t="e">
        <f>('Escala HENRI IF'!#REF!+'Escala HENRI IF'!#REF!)/22.22</f>
        <v>#REF!</v>
      </c>
    </row>
    <row r="9" spans="1:2" x14ac:dyDescent="0.25">
      <c r="A9" s="7" t="s">
        <v>159</v>
      </c>
      <c r="B9" s="28" t="e">
        <f>+'Escala HENRI IF'!#REF!/5.56</f>
        <v>#REF!</v>
      </c>
    </row>
    <row r="10" spans="1:2" x14ac:dyDescent="0.25">
      <c r="A10" s="7" t="s">
        <v>160</v>
      </c>
      <c r="B10" s="28" t="e">
        <f>+'Escala HENRI IF'!#REF!/1.85</f>
        <v>#REF!</v>
      </c>
    </row>
  </sheetData>
  <printOptions horizontalCentered="1" verticalCentered="1"/>
  <pageMargins left="0.70866141732283472" right="0.70866141732283472" top="0.74803149606299213" bottom="0.74803149606299213" header="0.31496062992125984" footer="0.31496062992125984"/>
  <pageSetup scale="110"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N22"/>
  <sheetViews>
    <sheetView workbookViewId="0">
      <selection activeCell="H30" sqref="H30"/>
    </sheetView>
  </sheetViews>
  <sheetFormatPr baseColWidth="10" defaultColWidth="11.42578125" defaultRowHeight="15" x14ac:dyDescent="0.25"/>
  <cols>
    <col min="1" max="1" width="5.140625" bestFit="1" customWidth="1"/>
    <col min="2" max="2" width="3.7109375" bestFit="1" customWidth="1"/>
  </cols>
  <sheetData>
    <row r="3" spans="1:14" x14ac:dyDescent="0.25">
      <c r="D3" s="278" t="s">
        <v>174</v>
      </c>
      <c r="E3" s="278" t="s">
        <v>175</v>
      </c>
      <c r="F3" s="278" t="s">
        <v>176</v>
      </c>
      <c r="G3" s="278" t="s">
        <v>177</v>
      </c>
      <c r="H3" s="278" t="s">
        <v>178</v>
      </c>
      <c r="I3" s="278" t="s">
        <v>179</v>
      </c>
      <c r="J3" s="278" t="s">
        <v>180</v>
      </c>
      <c r="K3" s="278" t="s">
        <v>181</v>
      </c>
      <c r="L3" s="278"/>
      <c r="M3" s="278"/>
    </row>
    <row r="4" spans="1:14" x14ac:dyDescent="0.25">
      <c r="D4" s="279"/>
      <c r="E4" s="279"/>
      <c r="F4" s="279"/>
      <c r="G4" s="279"/>
      <c r="H4" s="279"/>
      <c r="I4" s="279"/>
      <c r="J4" s="279"/>
      <c r="K4" s="279"/>
      <c r="L4" s="279"/>
      <c r="M4" s="279"/>
    </row>
    <row r="5" spans="1:14" x14ac:dyDescent="0.25">
      <c r="A5" s="276" t="s">
        <v>29</v>
      </c>
      <c r="B5" s="277"/>
      <c r="C5" s="1" t="s">
        <v>31</v>
      </c>
      <c r="D5" s="2" t="s">
        <v>182</v>
      </c>
      <c r="E5" s="2" t="s">
        <v>183</v>
      </c>
      <c r="F5" s="2" t="s">
        <v>184</v>
      </c>
      <c r="G5" s="2" t="s">
        <v>185</v>
      </c>
      <c r="H5" s="2" t="s">
        <v>185</v>
      </c>
      <c r="I5" s="2" t="s">
        <v>185</v>
      </c>
      <c r="J5" s="2" t="s">
        <v>185</v>
      </c>
      <c r="K5" s="2" t="s">
        <v>185</v>
      </c>
      <c r="L5" s="2" t="s">
        <v>186</v>
      </c>
      <c r="M5" s="2" t="s">
        <v>186</v>
      </c>
      <c r="N5" s="2"/>
    </row>
    <row r="6" spans="1:14" x14ac:dyDescent="0.25">
      <c r="A6" s="5">
        <v>1</v>
      </c>
      <c r="B6" s="1" t="s">
        <v>187</v>
      </c>
      <c r="C6" s="1">
        <v>6</v>
      </c>
      <c r="D6" s="1">
        <v>1</v>
      </c>
      <c r="E6" s="1">
        <v>1</v>
      </c>
      <c r="F6" s="1">
        <v>1</v>
      </c>
      <c r="G6" s="1">
        <v>0</v>
      </c>
      <c r="H6" s="1">
        <v>1</v>
      </c>
      <c r="I6" s="1">
        <v>1</v>
      </c>
      <c r="J6" s="1">
        <v>1</v>
      </c>
      <c r="K6" s="1">
        <v>1</v>
      </c>
      <c r="L6" s="1">
        <v>0</v>
      </c>
      <c r="M6" s="1">
        <v>1</v>
      </c>
      <c r="N6" s="1">
        <v>1</v>
      </c>
    </row>
    <row r="7" spans="1:14" x14ac:dyDescent="0.25">
      <c r="A7" s="5">
        <v>2</v>
      </c>
      <c r="B7" s="1" t="s">
        <v>188</v>
      </c>
      <c r="C7" s="1">
        <v>9</v>
      </c>
      <c r="D7" s="1">
        <v>1</v>
      </c>
      <c r="E7" s="1">
        <v>1</v>
      </c>
      <c r="F7" s="1">
        <v>1</v>
      </c>
      <c r="G7" s="1">
        <v>1</v>
      </c>
      <c r="H7" s="1">
        <v>1</v>
      </c>
      <c r="I7" s="1">
        <v>0</v>
      </c>
      <c r="J7" s="1">
        <v>1</v>
      </c>
      <c r="K7" s="1">
        <v>1</v>
      </c>
      <c r="L7" s="1">
        <v>1</v>
      </c>
      <c r="M7" s="1">
        <v>1</v>
      </c>
      <c r="N7" s="1">
        <v>1</v>
      </c>
    </row>
    <row r="8" spans="1:14" x14ac:dyDescent="0.25">
      <c r="A8" s="3">
        <v>3</v>
      </c>
      <c r="B8" s="1" t="s">
        <v>188</v>
      </c>
      <c r="C8" s="1">
        <v>10</v>
      </c>
      <c r="D8" s="1">
        <v>1</v>
      </c>
      <c r="E8" s="1">
        <v>1</v>
      </c>
      <c r="F8" s="1">
        <v>1</v>
      </c>
      <c r="G8" s="1">
        <v>1</v>
      </c>
      <c r="H8" s="1">
        <v>1</v>
      </c>
      <c r="I8" s="1">
        <v>1</v>
      </c>
      <c r="J8" s="1">
        <v>0</v>
      </c>
      <c r="K8" s="1">
        <v>1</v>
      </c>
      <c r="L8" s="1">
        <v>1</v>
      </c>
      <c r="M8" s="1">
        <v>1</v>
      </c>
      <c r="N8" s="1">
        <v>1</v>
      </c>
    </row>
    <row r="9" spans="1:14" x14ac:dyDescent="0.25">
      <c r="A9" s="4" t="s">
        <v>35</v>
      </c>
      <c r="B9" s="1" t="s">
        <v>188</v>
      </c>
      <c r="C9" s="1">
        <v>11</v>
      </c>
      <c r="D9" s="1">
        <v>1</v>
      </c>
      <c r="E9" s="1">
        <v>1</v>
      </c>
      <c r="F9" s="1">
        <v>1</v>
      </c>
      <c r="G9" s="1">
        <v>1</v>
      </c>
      <c r="H9" s="1">
        <v>1</v>
      </c>
      <c r="I9" s="1">
        <v>1</v>
      </c>
      <c r="J9" s="1">
        <v>1</v>
      </c>
      <c r="K9" s="1">
        <v>0</v>
      </c>
      <c r="L9" s="1">
        <v>1</v>
      </c>
      <c r="M9" s="1">
        <v>1</v>
      </c>
      <c r="N9" s="1">
        <v>1</v>
      </c>
    </row>
    <row r="10" spans="1:14" x14ac:dyDescent="0.25">
      <c r="A10" s="4" t="s">
        <v>36</v>
      </c>
      <c r="B10" s="1" t="s">
        <v>187</v>
      </c>
      <c r="C10" s="1">
        <v>6</v>
      </c>
      <c r="D10" s="1">
        <v>1</v>
      </c>
      <c r="E10" s="1">
        <v>1</v>
      </c>
      <c r="F10" s="1">
        <v>1</v>
      </c>
      <c r="G10" s="1">
        <v>1</v>
      </c>
      <c r="H10" s="1">
        <v>1</v>
      </c>
      <c r="I10" s="1">
        <v>1</v>
      </c>
      <c r="J10" s="1">
        <v>1</v>
      </c>
      <c r="K10" s="1">
        <v>1</v>
      </c>
      <c r="L10" s="1">
        <v>1</v>
      </c>
      <c r="M10" s="1">
        <v>1</v>
      </c>
      <c r="N10" s="1">
        <v>1</v>
      </c>
    </row>
    <row r="11" spans="1:14" x14ac:dyDescent="0.25">
      <c r="A11" s="4" t="s">
        <v>189</v>
      </c>
      <c r="B11" s="1" t="s">
        <v>190</v>
      </c>
      <c r="C11" s="1">
        <v>1</v>
      </c>
      <c r="D11" s="1">
        <v>1</v>
      </c>
      <c r="E11" s="1">
        <v>0</v>
      </c>
      <c r="F11" s="1">
        <v>0</v>
      </c>
      <c r="G11" s="1">
        <v>1</v>
      </c>
      <c r="H11" s="1">
        <v>1</v>
      </c>
      <c r="I11" s="1">
        <v>1</v>
      </c>
      <c r="J11" s="1">
        <v>1</v>
      </c>
      <c r="K11" s="1">
        <v>1</v>
      </c>
      <c r="L11" s="1">
        <v>1</v>
      </c>
      <c r="M11" s="1">
        <v>1</v>
      </c>
      <c r="N11" s="1">
        <v>1</v>
      </c>
    </row>
    <row r="12" spans="1:14" x14ac:dyDescent="0.25">
      <c r="A12" s="5" t="s">
        <v>37</v>
      </c>
      <c r="B12" s="1" t="s">
        <v>191</v>
      </c>
      <c r="C12" s="1">
        <v>1</v>
      </c>
      <c r="D12" s="1">
        <v>1</v>
      </c>
      <c r="E12" s="1">
        <v>1</v>
      </c>
      <c r="F12" s="1">
        <v>0</v>
      </c>
      <c r="G12" s="1">
        <v>1</v>
      </c>
      <c r="H12" s="1">
        <v>1</v>
      </c>
      <c r="I12" s="1">
        <v>1</v>
      </c>
      <c r="J12" s="1">
        <v>1</v>
      </c>
      <c r="K12" s="1">
        <v>1</v>
      </c>
      <c r="L12" s="1">
        <v>1</v>
      </c>
      <c r="M12" s="1">
        <v>1</v>
      </c>
      <c r="N12" s="1">
        <v>1</v>
      </c>
    </row>
    <row r="13" spans="1:14" x14ac:dyDescent="0.25">
      <c r="A13" s="3" t="s">
        <v>192</v>
      </c>
      <c r="B13" s="1" t="s">
        <v>188</v>
      </c>
      <c r="C13" s="1">
        <v>10</v>
      </c>
      <c r="D13" s="1">
        <v>1</v>
      </c>
      <c r="E13" s="1">
        <v>1</v>
      </c>
      <c r="F13" s="1">
        <v>1</v>
      </c>
      <c r="G13" s="1">
        <v>1</v>
      </c>
      <c r="H13" s="1">
        <v>1</v>
      </c>
      <c r="I13" s="1">
        <v>1</v>
      </c>
      <c r="J13" s="1">
        <v>1</v>
      </c>
      <c r="K13" s="1">
        <v>1</v>
      </c>
      <c r="L13" s="1">
        <v>1</v>
      </c>
      <c r="M13" s="1">
        <v>1</v>
      </c>
      <c r="N13" s="1">
        <v>1</v>
      </c>
    </row>
    <row r="14" spans="1:14" x14ac:dyDescent="0.25">
      <c r="A14" s="4" t="s">
        <v>193</v>
      </c>
      <c r="B14" s="1" t="s">
        <v>187</v>
      </c>
      <c r="C14" s="1">
        <v>7</v>
      </c>
      <c r="D14" s="1">
        <v>1</v>
      </c>
      <c r="E14" s="1">
        <v>1</v>
      </c>
      <c r="F14" s="1">
        <v>1</v>
      </c>
      <c r="G14" s="1">
        <v>1</v>
      </c>
      <c r="H14" s="1">
        <v>1</v>
      </c>
      <c r="I14" s="1">
        <v>1</v>
      </c>
      <c r="J14" s="1">
        <v>1</v>
      </c>
      <c r="K14" s="1">
        <v>1</v>
      </c>
      <c r="L14" s="1">
        <v>0</v>
      </c>
      <c r="M14" s="1">
        <v>1</v>
      </c>
      <c r="N14" s="1">
        <v>1</v>
      </c>
    </row>
    <row r="15" spans="1:14" x14ac:dyDescent="0.25">
      <c r="A15" s="3" t="s">
        <v>194</v>
      </c>
      <c r="B15" s="1" t="s">
        <v>191</v>
      </c>
      <c r="C15" s="1">
        <v>2</v>
      </c>
      <c r="D15" s="1">
        <v>1</v>
      </c>
      <c r="E15" s="1">
        <v>1</v>
      </c>
      <c r="F15" s="1">
        <v>0</v>
      </c>
      <c r="G15" s="1">
        <v>1</v>
      </c>
      <c r="H15" s="1">
        <v>1</v>
      </c>
      <c r="I15" s="1">
        <v>1</v>
      </c>
      <c r="J15" s="1">
        <v>1</v>
      </c>
      <c r="K15" s="1">
        <v>1</v>
      </c>
      <c r="L15" s="1">
        <v>1</v>
      </c>
      <c r="M15" s="1">
        <v>1</v>
      </c>
      <c r="N15" s="1">
        <v>1</v>
      </c>
    </row>
    <row r="16" spans="1:14" x14ac:dyDescent="0.25">
      <c r="A16" s="4">
        <v>6</v>
      </c>
      <c r="B16" s="1" t="s">
        <v>187</v>
      </c>
      <c r="C16" s="1">
        <v>7</v>
      </c>
      <c r="D16" s="1">
        <v>1</v>
      </c>
      <c r="E16" s="1">
        <v>1</v>
      </c>
      <c r="F16" s="1">
        <v>1</v>
      </c>
      <c r="G16" s="1">
        <v>1</v>
      </c>
      <c r="H16" s="1">
        <v>0</v>
      </c>
      <c r="I16" s="1">
        <v>1</v>
      </c>
      <c r="J16" s="1">
        <v>1</v>
      </c>
      <c r="K16" s="1">
        <v>1</v>
      </c>
      <c r="L16" s="1">
        <v>0</v>
      </c>
      <c r="M16" s="1">
        <v>1</v>
      </c>
      <c r="N16" s="1">
        <v>1</v>
      </c>
    </row>
    <row r="17" spans="1:14" x14ac:dyDescent="0.25">
      <c r="A17" s="4" t="s">
        <v>39</v>
      </c>
      <c r="B17" s="1" t="s">
        <v>188</v>
      </c>
      <c r="C17" s="1">
        <v>10</v>
      </c>
      <c r="D17" s="1">
        <v>1</v>
      </c>
      <c r="E17" s="1">
        <v>1</v>
      </c>
      <c r="F17" s="1">
        <v>1</v>
      </c>
      <c r="G17" s="1">
        <v>1</v>
      </c>
      <c r="H17" s="1">
        <v>1</v>
      </c>
      <c r="I17" s="1">
        <v>1</v>
      </c>
      <c r="J17" s="1">
        <v>1</v>
      </c>
      <c r="K17" s="1">
        <v>1</v>
      </c>
      <c r="L17" s="1">
        <v>1</v>
      </c>
      <c r="M17" s="1">
        <v>1</v>
      </c>
      <c r="N17" s="1">
        <v>1</v>
      </c>
    </row>
    <row r="18" spans="1:14" x14ac:dyDescent="0.25">
      <c r="A18" s="4" t="s">
        <v>195</v>
      </c>
      <c r="B18" s="1" t="s">
        <v>196</v>
      </c>
      <c r="C18" s="1">
        <v>1</v>
      </c>
      <c r="D18" s="1">
        <v>1</v>
      </c>
      <c r="E18" s="1">
        <v>0</v>
      </c>
      <c r="F18" s="1">
        <v>0</v>
      </c>
      <c r="G18" s="1">
        <v>1</v>
      </c>
      <c r="H18" s="1">
        <v>1</v>
      </c>
      <c r="I18" s="1">
        <v>1</v>
      </c>
      <c r="J18" s="1">
        <v>1</v>
      </c>
      <c r="K18" s="1">
        <v>1</v>
      </c>
      <c r="L18" s="1">
        <v>1</v>
      </c>
      <c r="M18" s="1">
        <v>1</v>
      </c>
      <c r="N18" s="1">
        <v>1</v>
      </c>
    </row>
    <row r="19" spans="1:14" x14ac:dyDescent="0.25">
      <c r="A19" s="4" t="s">
        <v>40</v>
      </c>
      <c r="B19" s="1" t="s">
        <v>188</v>
      </c>
      <c r="C19" s="1">
        <v>11</v>
      </c>
      <c r="D19" s="1">
        <v>1</v>
      </c>
      <c r="E19" s="1">
        <v>1</v>
      </c>
      <c r="F19" s="1">
        <v>1</v>
      </c>
      <c r="G19" s="1">
        <v>1</v>
      </c>
      <c r="H19" s="1">
        <v>1</v>
      </c>
      <c r="I19" s="1">
        <v>1</v>
      </c>
      <c r="J19" s="1">
        <v>1</v>
      </c>
      <c r="K19" s="1">
        <v>1</v>
      </c>
      <c r="L19" s="1">
        <v>1</v>
      </c>
      <c r="M19" s="1">
        <v>1</v>
      </c>
      <c r="N19" s="1">
        <v>1</v>
      </c>
    </row>
    <row r="20" spans="1:14" x14ac:dyDescent="0.25">
      <c r="A20" s="4">
        <v>8</v>
      </c>
      <c r="B20" s="1" t="s">
        <v>187</v>
      </c>
      <c r="C20" s="1">
        <v>7</v>
      </c>
      <c r="D20" s="1">
        <v>1</v>
      </c>
      <c r="E20" s="1">
        <v>1</v>
      </c>
      <c r="F20" s="1">
        <v>1</v>
      </c>
      <c r="G20" s="1">
        <v>1</v>
      </c>
      <c r="H20" s="1">
        <v>1</v>
      </c>
      <c r="I20" s="1">
        <v>1</v>
      </c>
      <c r="J20" s="1">
        <v>1</v>
      </c>
      <c r="K20" s="1">
        <v>1</v>
      </c>
      <c r="L20" s="1">
        <v>0</v>
      </c>
      <c r="M20" s="1">
        <v>1</v>
      </c>
      <c r="N20" s="1">
        <v>1</v>
      </c>
    </row>
    <row r="21" spans="1:14" x14ac:dyDescent="0.25">
      <c r="A21" s="5">
        <v>9</v>
      </c>
      <c r="B21" s="1" t="s">
        <v>191</v>
      </c>
      <c r="C21" s="1">
        <v>1</v>
      </c>
      <c r="D21" s="1">
        <v>1</v>
      </c>
      <c r="E21" s="1">
        <v>1</v>
      </c>
      <c r="F21" s="1">
        <v>0</v>
      </c>
      <c r="G21" s="1">
        <v>1</v>
      </c>
      <c r="H21" s="1">
        <v>1</v>
      </c>
      <c r="I21" s="1">
        <v>1</v>
      </c>
      <c r="J21" s="1">
        <v>1</v>
      </c>
      <c r="K21" s="1">
        <v>1</v>
      </c>
      <c r="L21" s="1">
        <v>1</v>
      </c>
      <c r="M21" s="1">
        <v>1</v>
      </c>
      <c r="N21" s="1">
        <v>1</v>
      </c>
    </row>
    <row r="22" spans="1:14" x14ac:dyDescent="0.25">
      <c r="A22" s="275" t="s">
        <v>139</v>
      </c>
      <c r="B22" s="275"/>
      <c r="C22" s="1">
        <f>SUM(C6:C21)</f>
        <v>100</v>
      </c>
      <c r="D22" s="1">
        <f>SUM(($C$6*D6)+($C$7*D7)+($C$8*D8)+($C$9*D9)+($C$10*D10)+($C$11*D11)+($C$12*D12)+($C$13*D13)+($C$14*D14)+($C$15*D15)+($C$16*D16)+($C$17*D17)+($C$18*D18)+($C$19*D19)+($C$20*D20)+($C$21*D21))</f>
        <v>100</v>
      </c>
      <c r="E22" s="1">
        <f>SUM(($C$6*E6)+($C$7*E7)+($C$8*E8)+($C$9*E9)+($C$10*E10)+($C$11*E11)+($C$12*E12)+($C$13*E13)+($C$14*E14)+($C$15*E15)+($C$16*E16)+($C$17*E17)+($C$18*E18)+($C$19*E19)+($C$20*E20)+($C$21*E21))</f>
        <v>98</v>
      </c>
      <c r="F22" s="1">
        <f t="shared" ref="F22:N22" si="0">SUM(($C$6*F6)+($C$7*F7)+($C$8*F8)+($C$9*F9)+($C$10*F10)+($C$11*F11)+($C$12*F12)+($C$13*F13)+($C$14*F14)+($C$15*F15)+($C$16*F16)+($C$17*F17)+($C$18*F18)+($C$19*F19)+($C$20*F20)+($C$21*F21))</f>
        <v>94</v>
      </c>
      <c r="G22" s="1">
        <f t="shared" si="0"/>
        <v>94</v>
      </c>
      <c r="H22" s="1">
        <f t="shared" si="0"/>
        <v>93</v>
      </c>
      <c r="I22" s="1">
        <f t="shared" si="0"/>
        <v>91</v>
      </c>
      <c r="J22" s="1">
        <f t="shared" si="0"/>
        <v>90</v>
      </c>
      <c r="K22" s="1">
        <f t="shared" si="0"/>
        <v>89</v>
      </c>
      <c r="L22" s="1">
        <f t="shared" si="0"/>
        <v>73</v>
      </c>
      <c r="M22" s="1">
        <f t="shared" si="0"/>
        <v>100</v>
      </c>
      <c r="N22" s="1">
        <f t="shared" si="0"/>
        <v>100</v>
      </c>
    </row>
  </sheetData>
  <mergeCells count="12">
    <mergeCell ref="L3:L4"/>
    <mergeCell ref="M3:M4"/>
    <mergeCell ref="D3:D4"/>
    <mergeCell ref="E3:E4"/>
    <mergeCell ref="F3:F4"/>
    <mergeCell ref="G3:G4"/>
    <mergeCell ref="I3:I4"/>
    <mergeCell ref="A22:B22"/>
    <mergeCell ref="A5:B5"/>
    <mergeCell ref="H3:H4"/>
    <mergeCell ref="J3:J4"/>
    <mergeCell ref="K3:K4"/>
  </mergeCells>
  <conditionalFormatting sqref="D6:N21">
    <cfRule type="cellIs" dxfId="0" priority="1" operator="equal">
      <formula>1</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687ef49-fef3-4286-9fcf-15b74b48aa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056ADBDC3AC6F439C89A3DA16959324" ma:contentTypeVersion="17" ma:contentTypeDescription="Create a new document." ma:contentTypeScope="" ma:versionID="580477c92727e4b686d95f1f80dd2ccf">
  <xsd:schema xmlns:xsd="http://www.w3.org/2001/XMLSchema" xmlns:xs="http://www.w3.org/2001/XMLSchema" xmlns:p="http://schemas.microsoft.com/office/2006/metadata/properties" xmlns:ns3="0687ef49-fef3-4286-9fcf-15b74b48aaa5" xmlns:ns4="c63b6e70-70a4-4769-a2b8-0f18140ef637" targetNamespace="http://schemas.microsoft.com/office/2006/metadata/properties" ma:root="true" ma:fieldsID="3fe7805ebdaa19c2c52a7a7bcb92bd3f" ns3:_="" ns4:_="">
    <xsd:import namespace="0687ef49-fef3-4286-9fcf-15b74b48aaa5"/>
    <xsd:import namespace="c63b6e70-70a4-4769-a2b8-0f18140ef637"/>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_activity" minOccurs="0"/>
                <xsd:element ref="ns3:MediaServiceObjectDetectorVersions" minOccurs="0"/>
                <xsd:element ref="ns3:MediaServiceSystemTags"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87ef49-fef3-4286-9fcf-15b74b48aa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3b6e70-70a4-4769-a2b8-0f18140ef63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8350F4-F672-4D92-A2B1-96A4603F28FD}">
  <ds:schemaRefs>
    <ds:schemaRef ds:uri="http://schemas.microsoft.com/office/infopath/2007/PartnerControls"/>
    <ds:schemaRef ds:uri="http://schemas.openxmlformats.org/package/2006/metadata/core-properties"/>
    <ds:schemaRef ds:uri="http://www.w3.org/XML/1998/namespace"/>
    <ds:schemaRef ds:uri="http://purl.org/dc/dcmitype/"/>
    <ds:schemaRef ds:uri="http://purl.org/dc/elements/1.1/"/>
    <ds:schemaRef ds:uri="http://schemas.microsoft.com/office/2006/metadata/properties"/>
    <ds:schemaRef ds:uri="http://schemas.microsoft.com/office/2006/documentManagement/types"/>
    <ds:schemaRef ds:uri="http://purl.org/dc/terms/"/>
    <ds:schemaRef ds:uri="c63b6e70-70a4-4769-a2b8-0f18140ef637"/>
    <ds:schemaRef ds:uri="0687ef49-fef3-4286-9fcf-15b74b48aaa5"/>
  </ds:schemaRefs>
</ds:datastoreItem>
</file>

<file path=customXml/itemProps2.xml><?xml version="1.0" encoding="utf-8"?>
<ds:datastoreItem xmlns:ds="http://schemas.openxmlformats.org/officeDocument/2006/customXml" ds:itemID="{4A4F8F45-B4D7-4710-A78E-420AF7E3A71E}">
  <ds:schemaRefs>
    <ds:schemaRef ds:uri="http://schemas.microsoft.com/sharepoint/v3/contenttype/forms"/>
  </ds:schemaRefs>
</ds:datastoreItem>
</file>

<file path=customXml/itemProps3.xml><?xml version="1.0" encoding="utf-8"?>
<ds:datastoreItem xmlns:ds="http://schemas.openxmlformats.org/officeDocument/2006/customXml" ds:itemID="{9B9E2EF9-E7E6-4503-BAD2-6713D1CEDC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87ef49-fef3-4286-9fcf-15b74b48aaa5"/>
    <ds:schemaRef ds:uri="c63b6e70-70a4-4769-a2b8-0f18140ef6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Escala HENRI IF</vt:lpstr>
      <vt:lpstr>Instructivo</vt:lpstr>
      <vt:lpstr>Tablas de referencia</vt:lpstr>
      <vt:lpstr>Diagrama 1</vt:lpstr>
      <vt:lpstr>Diagrama 3</vt:lpstr>
      <vt:lpstr>Pruebas</vt:lpstr>
      <vt:lpstr>Instructivo!_ftn1</vt:lpstr>
      <vt:lpstr>'Escala HENRI IF'!Área_de_impresión</vt:lpstr>
      <vt:lpstr>Instructivo!Área_de_impresión</vt:lpstr>
      <vt:lpstr>'Escala HENRI IF'!Títulos_a_imprimir</vt:lpstr>
      <vt:lpstr>Instructivo!Títulos_a_imprimir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 Saza Londoño</dc:creator>
  <cp:keywords/>
  <dc:description/>
  <cp:lastModifiedBy>Kelly Jhojana Herrera Quintero</cp:lastModifiedBy>
  <cp:revision/>
  <cp:lastPrinted>2026-09-01T14:37:52Z</cp:lastPrinted>
  <dcterms:created xsi:type="dcterms:W3CDTF">2017-03-06T19:34:56Z</dcterms:created>
  <dcterms:modified xsi:type="dcterms:W3CDTF">2026-09-01T15:14:09Z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0x0101006056ADBDC3AC6F439C89A3DA16959324</vt:lpwstr>
  </property>
  <property fmtid="{D5CDD505-2E9C-101B-9397-08002B2CF9AE}" pid="3" name="MediaServiceImageTags">
    <vt:lpwstr/>
  </property>
</Properties>
</file>